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nysilverio\Desktop\"/>
    </mc:Choice>
  </mc:AlternateContent>
  <workbookProtection workbookPassword="CBDF" lockStructure="1"/>
  <bookViews>
    <workbookView xWindow="0" yWindow="0" windowWidth="20490" windowHeight="7155" firstSheet="1" activeTab="1"/>
  </bookViews>
  <sheets>
    <sheet name="Base de cálculo" sheetId="2" state="hidden" r:id="rId1"/>
    <sheet name="Proposta" sheetId="1" r:id="rId2"/>
    <sheet name="Relatório final." sheetId="4" r:id="rId3"/>
  </sheets>
  <definedNames>
    <definedName name="_xlnm.Print_Area" localSheetId="1">Proposta!$A$1:$M$151</definedName>
    <definedName name="_xlnm.Print_Area" localSheetId="2">'Relatório final.'!$A$1:$M$181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" i="2" l="1"/>
  <c r="U5" i="2" s="1"/>
  <c r="T6" i="2"/>
  <c r="U6" i="2" s="1"/>
  <c r="T7" i="2"/>
  <c r="U7" i="2" s="1"/>
  <c r="T8" i="2"/>
  <c r="U8" i="2" s="1"/>
  <c r="T9" i="2"/>
  <c r="U9" i="2" s="1"/>
  <c r="T10" i="2"/>
  <c r="U10" i="2" s="1"/>
  <c r="T11" i="2"/>
  <c r="U11" i="2" s="1"/>
  <c r="T12" i="2"/>
  <c r="U12" i="2" s="1"/>
  <c r="T13" i="2"/>
  <c r="U13" i="2" s="1"/>
  <c r="T14" i="2"/>
  <c r="U14" i="2" s="1"/>
  <c r="T15" i="2"/>
  <c r="U15" i="2" s="1"/>
  <c r="T16" i="2"/>
  <c r="U16" i="2" s="1"/>
  <c r="T17" i="2"/>
  <c r="U17" i="2" s="1"/>
  <c r="T18" i="2"/>
  <c r="U18" i="2" s="1"/>
  <c r="T19" i="2"/>
  <c r="U19" i="2" s="1"/>
  <c r="T20" i="2"/>
  <c r="U20" i="2" s="1"/>
  <c r="T21" i="2"/>
  <c r="U21" i="2" s="1"/>
  <c r="T22" i="2"/>
  <c r="U22" i="2" s="1"/>
  <c r="T23" i="2"/>
  <c r="U23" i="2" s="1"/>
  <c r="T24" i="2"/>
  <c r="U24" i="2" s="1"/>
  <c r="T25" i="2"/>
  <c r="U25" i="2" s="1"/>
  <c r="T26" i="2"/>
  <c r="U26" i="2" s="1"/>
  <c r="T27" i="2"/>
  <c r="U27" i="2" s="1"/>
  <c r="T28" i="2"/>
  <c r="U28" i="2" s="1"/>
  <c r="T29" i="2"/>
  <c r="U29" i="2" s="1"/>
  <c r="T30" i="2"/>
  <c r="U30" i="2" s="1"/>
  <c r="T31" i="2"/>
  <c r="U31" i="2" s="1"/>
  <c r="T32" i="2"/>
  <c r="U32" i="2" s="1"/>
  <c r="T33" i="2"/>
  <c r="U33" i="2" s="1"/>
  <c r="T34" i="2"/>
  <c r="U34" i="2" s="1"/>
  <c r="T35" i="2"/>
  <c r="U35" i="2" s="1"/>
  <c r="T36" i="2"/>
  <c r="U36" i="2" s="1"/>
  <c r="T37" i="2"/>
  <c r="U37" i="2" s="1"/>
  <c r="T38" i="2"/>
  <c r="U38" i="2" s="1"/>
  <c r="T39" i="2"/>
  <c r="U39" i="2" s="1"/>
  <c r="T40" i="2"/>
  <c r="U40" i="2" s="1"/>
  <c r="T41" i="2"/>
  <c r="U41" i="2" s="1"/>
  <c r="T42" i="2"/>
  <c r="U42" i="2" s="1"/>
  <c r="T43" i="2"/>
  <c r="T44" i="2"/>
  <c r="U44" i="2" s="1"/>
  <c r="S6" i="2"/>
  <c r="S7" i="2"/>
  <c r="R7" i="2" s="1"/>
  <c r="S8" i="2"/>
  <c r="R8" i="2" s="1"/>
  <c r="S9" i="2"/>
  <c r="R9" i="2" s="1"/>
  <c r="S10" i="2"/>
  <c r="S11" i="2"/>
  <c r="R11" i="2" s="1"/>
  <c r="S12" i="2"/>
  <c r="S13" i="2"/>
  <c r="R13" i="2" s="1"/>
  <c r="S14" i="2"/>
  <c r="S15" i="2"/>
  <c r="R15" i="2" s="1"/>
  <c r="S16" i="2"/>
  <c r="R16" i="2" s="1"/>
  <c r="S17" i="2"/>
  <c r="R17" i="2" s="1"/>
  <c r="S18" i="2"/>
  <c r="R18" i="2" s="1"/>
  <c r="S19" i="2"/>
  <c r="R19" i="2" s="1"/>
  <c r="S20" i="2"/>
  <c r="S21" i="2"/>
  <c r="R21" i="2" s="1"/>
  <c r="S22" i="2"/>
  <c r="R22" i="2" s="1"/>
  <c r="S23" i="2"/>
  <c r="R23" i="2" s="1"/>
  <c r="S24" i="2"/>
  <c r="R24" i="2" s="1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R44" i="2" s="1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6" i="2"/>
  <c r="R10" i="2"/>
  <c r="R12" i="2"/>
  <c r="R14" i="2"/>
  <c r="R20" i="2"/>
  <c r="Q6" i="2"/>
  <c r="Q7" i="2"/>
  <c r="Q8" i="2"/>
  <c r="Q9" i="2"/>
  <c r="Q10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N6" i="2"/>
  <c r="P6" i="2" s="1"/>
  <c r="N7" i="2"/>
  <c r="P7" i="2" s="1"/>
  <c r="N8" i="2"/>
  <c r="P8" i="2" s="1"/>
  <c r="N9" i="2"/>
  <c r="P9" i="2" s="1"/>
  <c r="N10" i="2"/>
  <c r="P10" i="2" s="1"/>
  <c r="N11" i="2"/>
  <c r="P11" i="2" s="1"/>
  <c r="N12" i="2"/>
  <c r="P12" i="2" s="1"/>
  <c r="N13" i="2"/>
  <c r="P13" i="2" s="1"/>
  <c r="N14" i="2"/>
  <c r="P14" i="2" s="1"/>
  <c r="N15" i="2"/>
  <c r="P15" i="2" s="1"/>
  <c r="N16" i="2"/>
  <c r="P16" i="2" s="1"/>
  <c r="N17" i="2"/>
  <c r="P17" i="2" s="1"/>
  <c r="N18" i="2"/>
  <c r="P18" i="2" s="1"/>
  <c r="N19" i="2"/>
  <c r="P19" i="2" s="1"/>
  <c r="N20" i="2"/>
  <c r="P20" i="2" s="1"/>
  <c r="N21" i="2"/>
  <c r="P21" i="2" s="1"/>
  <c r="N22" i="2"/>
  <c r="P22" i="2" s="1"/>
  <c r="N23" i="2"/>
  <c r="P23" i="2" s="1"/>
  <c r="N24" i="2"/>
  <c r="P24" i="2" s="1"/>
  <c r="N25" i="2"/>
  <c r="P25" i="2" s="1"/>
  <c r="N26" i="2"/>
  <c r="P26" i="2" s="1"/>
  <c r="N27" i="2"/>
  <c r="P27" i="2" s="1"/>
  <c r="N28" i="2"/>
  <c r="P28" i="2" s="1"/>
  <c r="N29" i="2"/>
  <c r="P29" i="2" s="1"/>
  <c r="N30" i="2"/>
  <c r="P30" i="2" s="1"/>
  <c r="N31" i="2"/>
  <c r="P31" i="2" s="1"/>
  <c r="N32" i="2"/>
  <c r="P32" i="2" s="1"/>
  <c r="N33" i="2"/>
  <c r="P33" i="2" s="1"/>
  <c r="N34" i="2"/>
  <c r="P34" i="2" s="1"/>
  <c r="N35" i="2"/>
  <c r="P35" i="2" s="1"/>
  <c r="N36" i="2"/>
  <c r="P36" i="2" s="1"/>
  <c r="N37" i="2"/>
  <c r="P37" i="2" s="1"/>
  <c r="N38" i="2"/>
  <c r="P38" i="2" s="1"/>
  <c r="N39" i="2"/>
  <c r="P39" i="2" s="1"/>
  <c r="N40" i="2"/>
  <c r="P40" i="2" s="1"/>
  <c r="N41" i="2"/>
  <c r="P41" i="2" s="1"/>
  <c r="N42" i="2"/>
  <c r="P42" i="2" s="1"/>
  <c r="N43" i="2"/>
  <c r="P43" i="2" s="1"/>
  <c r="N44" i="2"/>
  <c r="P44" i="2" s="1"/>
  <c r="M43" i="2"/>
  <c r="M44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5" i="2"/>
  <c r="G51" i="1"/>
  <c r="Q26" i="2" s="1"/>
  <c r="G52" i="1"/>
  <c r="Q27" i="2" s="1"/>
  <c r="G53" i="1"/>
  <c r="Q28" i="2" s="1"/>
  <c r="G54" i="1"/>
  <c r="Q29" i="2" s="1"/>
  <c r="G55" i="1"/>
  <c r="Q30" i="2" s="1"/>
  <c r="G56" i="1"/>
  <c r="Q31" i="2" s="1"/>
  <c r="G57" i="1"/>
  <c r="Q32" i="2" s="1"/>
  <c r="G58" i="1"/>
  <c r="Q33" i="2" s="1"/>
  <c r="G48" i="1"/>
  <c r="Q23" i="2" s="1"/>
  <c r="G49" i="1"/>
  <c r="Q24" i="2" s="1"/>
  <c r="G50" i="1"/>
  <c r="Q25" i="2" s="1"/>
  <c r="E68" i="4" l="1"/>
  <c r="E69" i="4" s="1"/>
  <c r="E70" i="4" s="1"/>
  <c r="E71" i="4" s="1"/>
  <c r="E72" i="4" s="1"/>
  <c r="E73" i="4" s="1"/>
  <c r="E74" i="4" s="1"/>
  <c r="E75" i="4" s="1"/>
  <c r="E76" i="4" s="1"/>
  <c r="E77" i="4" s="1"/>
  <c r="E78" i="4" s="1"/>
  <c r="E79" i="4" s="1"/>
  <c r="E80" i="4" s="1"/>
  <c r="E81" i="4" s="1"/>
  <c r="E82" i="4" s="1"/>
  <c r="E83" i="4" s="1"/>
  <c r="E84" i="4" s="1"/>
  <c r="E85" i="4" s="1"/>
  <c r="E86" i="4" s="1"/>
  <c r="E87" i="4" s="1"/>
  <c r="E88" i="4" s="1"/>
  <c r="E89" i="4" s="1"/>
  <c r="E90" i="4" s="1"/>
  <c r="E91" i="4" s="1"/>
  <c r="E92" i="4" s="1"/>
  <c r="E93" i="4" s="1"/>
  <c r="E94" i="4" s="1"/>
  <c r="E95" i="4" s="1"/>
  <c r="E96" i="4" s="1"/>
  <c r="E97" i="4" s="1"/>
  <c r="E98" i="4" s="1"/>
  <c r="E99" i="4" s="1"/>
  <c r="E100" i="4" s="1"/>
  <c r="E101" i="4" s="1"/>
  <c r="E102" i="4" s="1"/>
  <c r="E103" i="4" s="1"/>
  <c r="E104" i="4" s="1"/>
  <c r="E105" i="4" s="1"/>
  <c r="E106" i="4" s="1"/>
  <c r="E107" i="4" s="1"/>
  <c r="E108" i="4" s="1"/>
  <c r="E109" i="4" s="1"/>
  <c r="E110" i="4" s="1"/>
  <c r="E111" i="4" s="1"/>
  <c r="E112" i="4" s="1"/>
  <c r="E113" i="4" s="1"/>
  <c r="E114" i="4" s="1"/>
  <c r="E115" i="4" s="1"/>
  <c r="E116" i="4" s="1"/>
  <c r="E117" i="4" s="1"/>
  <c r="E118" i="4" s="1"/>
  <c r="E119" i="4" s="1"/>
  <c r="E120" i="4" s="1"/>
  <c r="E121" i="4" s="1"/>
  <c r="E122" i="4" s="1"/>
  <c r="E123" i="4" s="1"/>
  <c r="E124" i="4" s="1"/>
  <c r="E125" i="4" s="1"/>
  <c r="E126" i="4" s="1"/>
  <c r="E127" i="4" s="1"/>
  <c r="E128" i="4" s="1"/>
  <c r="E129" i="4" s="1"/>
  <c r="E130" i="4" s="1"/>
  <c r="E131" i="4" s="1"/>
  <c r="E132" i="4" s="1"/>
  <c r="E133" i="4" s="1"/>
  <c r="E134" i="4" s="1"/>
  <c r="E135" i="4" s="1"/>
  <c r="E136" i="4" s="1"/>
  <c r="E137" i="4" s="1"/>
  <c r="E138" i="4" s="1"/>
  <c r="E139" i="4" s="1"/>
  <c r="E140" i="4" s="1"/>
  <c r="E141" i="4" s="1"/>
  <c r="E142" i="4" s="1"/>
  <c r="E143" i="4" s="1"/>
  <c r="E144" i="4" s="1"/>
  <c r="E145" i="4" s="1"/>
  <c r="E146" i="4" s="1"/>
  <c r="E147" i="4" s="1"/>
  <c r="E148" i="4" s="1"/>
  <c r="E149" i="4" s="1"/>
  <c r="E150" i="4" s="1"/>
  <c r="E151" i="4" s="1"/>
  <c r="E152" i="4" s="1"/>
  <c r="E153" i="4" s="1"/>
  <c r="E154" i="4" s="1"/>
  <c r="E155" i="4" s="1"/>
  <c r="E156" i="4" s="1"/>
  <c r="E157" i="4" s="1"/>
  <c r="E158" i="4" s="1"/>
  <c r="E159" i="4" s="1"/>
  <c r="E160" i="4" s="1"/>
  <c r="E161" i="4" s="1"/>
  <c r="E162" i="4" s="1"/>
  <c r="E163" i="4" s="1"/>
  <c r="E164" i="4" s="1"/>
  <c r="E165" i="4" s="1"/>
  <c r="E166" i="4" s="1"/>
  <c r="E167" i="4" s="1"/>
  <c r="E168" i="4" s="1"/>
  <c r="E169" i="4" s="1"/>
  <c r="E170" i="4" s="1"/>
  <c r="E171" i="4" s="1"/>
  <c r="E172" i="4" s="1"/>
  <c r="E173" i="4" s="1"/>
  <c r="E174" i="4" s="1"/>
  <c r="E175" i="4" s="1"/>
  <c r="E176" i="4" s="1"/>
  <c r="E177" i="4" s="1"/>
  <c r="E178" i="4" s="1"/>
  <c r="E179" i="4" s="1"/>
  <c r="E180" i="4" s="1"/>
  <c r="E181" i="4" s="1"/>
  <c r="AB47" i="2" l="1"/>
  <c r="AD47" i="2" s="1"/>
  <c r="AF47" i="2" s="1"/>
  <c r="A49" i="4"/>
  <c r="Z44" i="2"/>
  <c r="Z42" i="2"/>
  <c r="Z41" i="2"/>
  <c r="Z40" i="2"/>
  <c r="Z39" i="2"/>
  <c r="Z38" i="2"/>
  <c r="Z37" i="2"/>
  <c r="Z36" i="2"/>
  <c r="Z35" i="2"/>
  <c r="Z34" i="2"/>
  <c r="Z33" i="2"/>
  <c r="Z22" i="2"/>
  <c r="Z21" i="2"/>
  <c r="Z20" i="2"/>
  <c r="Z19" i="2"/>
  <c r="Z18" i="2"/>
  <c r="Z17" i="2"/>
  <c r="Z16" i="2"/>
  <c r="Z15" i="2"/>
  <c r="Z14" i="2"/>
  <c r="Z13" i="2"/>
  <c r="Z12" i="2"/>
  <c r="Z11" i="2"/>
  <c r="Z10" i="2"/>
  <c r="Z9" i="2"/>
  <c r="Z8" i="2"/>
  <c r="Z7" i="2"/>
  <c r="Z6" i="2"/>
  <c r="Z5" i="2"/>
  <c r="Z4" i="2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19" i="4"/>
  <c r="K20" i="4"/>
  <c r="AE5" i="2" s="1"/>
  <c r="K21" i="4"/>
  <c r="AE6" i="2" s="1"/>
  <c r="K22" i="4"/>
  <c r="AE7" i="2" s="1"/>
  <c r="K23" i="4"/>
  <c r="AE8" i="2" s="1"/>
  <c r="K24" i="4"/>
  <c r="AE9" i="2" s="1"/>
  <c r="K25" i="4"/>
  <c r="AE10" i="2" s="1"/>
  <c r="K26" i="4"/>
  <c r="AE11" i="2" s="1"/>
  <c r="K27" i="4"/>
  <c r="AE12" i="2" s="1"/>
  <c r="K28" i="4"/>
  <c r="AE13" i="2" s="1"/>
  <c r="K29" i="4"/>
  <c r="AE14" i="2" s="1"/>
  <c r="K30" i="4"/>
  <c r="AE15" i="2" s="1"/>
  <c r="K31" i="4"/>
  <c r="AE16" i="2" s="1"/>
  <c r="K32" i="4"/>
  <c r="AE17" i="2" s="1"/>
  <c r="K33" i="4"/>
  <c r="AE18" i="2" s="1"/>
  <c r="K34" i="4"/>
  <c r="AE19" i="2" s="1"/>
  <c r="K35" i="4"/>
  <c r="AE20" i="2" s="1"/>
  <c r="K36" i="4"/>
  <c r="AE21" i="2" s="1"/>
  <c r="K37" i="4"/>
  <c r="AE22" i="2" s="1"/>
  <c r="K38" i="4"/>
  <c r="AE33" i="2" s="1"/>
  <c r="K39" i="4"/>
  <c r="AE34" i="2" s="1"/>
  <c r="K40" i="4"/>
  <c r="AE35" i="2" s="1"/>
  <c r="K41" i="4"/>
  <c r="AE36" i="2" s="1"/>
  <c r="K42" i="4"/>
  <c r="AE37" i="2" s="1"/>
  <c r="K43" i="4"/>
  <c r="AE38" i="2" s="1"/>
  <c r="K44" i="4"/>
  <c r="AE39" i="2" s="1"/>
  <c r="K45" i="4"/>
  <c r="AE40" i="2" s="1"/>
  <c r="K46" i="4"/>
  <c r="AE41" i="2" s="1"/>
  <c r="K47" i="4"/>
  <c r="AE42" i="2" s="1"/>
  <c r="K48" i="4"/>
  <c r="AE44" i="2" s="1"/>
  <c r="K19" i="4"/>
  <c r="AE4" i="2" s="1"/>
  <c r="J20" i="4"/>
  <c r="Y5" i="2" s="1"/>
  <c r="AA5" i="2" s="1"/>
  <c r="J21" i="4"/>
  <c r="Y6" i="2" s="1"/>
  <c r="AA6" i="2" s="1"/>
  <c r="J22" i="4"/>
  <c r="Y7" i="2" s="1"/>
  <c r="AA7" i="2" s="1"/>
  <c r="J23" i="4"/>
  <c r="Y8" i="2" s="1"/>
  <c r="AA8" i="2" s="1"/>
  <c r="J24" i="4"/>
  <c r="Y9" i="2" s="1"/>
  <c r="AA9" i="2" s="1"/>
  <c r="J25" i="4"/>
  <c r="Y10" i="2" s="1"/>
  <c r="AA10" i="2" s="1"/>
  <c r="J26" i="4"/>
  <c r="Y11" i="2" s="1"/>
  <c r="AA11" i="2" s="1"/>
  <c r="J27" i="4"/>
  <c r="Y12" i="2" s="1"/>
  <c r="AA12" i="2" s="1"/>
  <c r="J28" i="4"/>
  <c r="Y13" i="2" s="1"/>
  <c r="AA13" i="2" s="1"/>
  <c r="J29" i="4"/>
  <c r="Y14" i="2" s="1"/>
  <c r="AA14" i="2" s="1"/>
  <c r="J30" i="4"/>
  <c r="Y15" i="2" s="1"/>
  <c r="AA15" i="2" s="1"/>
  <c r="J31" i="4"/>
  <c r="Y16" i="2" s="1"/>
  <c r="AA16" i="2" s="1"/>
  <c r="J32" i="4"/>
  <c r="Y17" i="2" s="1"/>
  <c r="AA17" i="2" s="1"/>
  <c r="J33" i="4"/>
  <c r="Y18" i="2" s="1"/>
  <c r="AA18" i="2" s="1"/>
  <c r="J34" i="4"/>
  <c r="Y19" i="2" s="1"/>
  <c r="AA19" i="2" s="1"/>
  <c r="J35" i="4"/>
  <c r="Y20" i="2" s="1"/>
  <c r="AA20" i="2" s="1"/>
  <c r="J36" i="4"/>
  <c r="Y21" i="2" s="1"/>
  <c r="AA21" i="2" s="1"/>
  <c r="J37" i="4"/>
  <c r="Y22" i="2" s="1"/>
  <c r="AA22" i="2" s="1"/>
  <c r="J38" i="4"/>
  <c r="Y33" i="2" s="1"/>
  <c r="AA33" i="2" s="1"/>
  <c r="J39" i="4"/>
  <c r="Y34" i="2" s="1"/>
  <c r="AA34" i="2" s="1"/>
  <c r="J40" i="4"/>
  <c r="Y35" i="2" s="1"/>
  <c r="AA35" i="2" s="1"/>
  <c r="J41" i="4"/>
  <c r="Y36" i="2" s="1"/>
  <c r="AA36" i="2" s="1"/>
  <c r="J42" i="4"/>
  <c r="Y37" i="2" s="1"/>
  <c r="AA37" i="2" s="1"/>
  <c r="J43" i="4"/>
  <c r="Y38" i="2" s="1"/>
  <c r="AA38" i="2" s="1"/>
  <c r="J44" i="4"/>
  <c r="Y39" i="2" s="1"/>
  <c r="AA39" i="2" s="1"/>
  <c r="J45" i="4"/>
  <c r="Y40" i="2" s="1"/>
  <c r="AA40" i="2" s="1"/>
  <c r="J46" i="4"/>
  <c r="Y41" i="2" s="1"/>
  <c r="AA41" i="2" s="1"/>
  <c r="J47" i="4"/>
  <c r="Y42" i="2" s="1"/>
  <c r="AA42" i="2" s="1"/>
  <c r="J48" i="4"/>
  <c r="Y44" i="2" s="1"/>
  <c r="AA44" i="2" s="1"/>
  <c r="J19" i="4"/>
  <c r="Y4" i="2" s="1"/>
  <c r="AA4" i="2" s="1"/>
  <c r="I20" i="4"/>
  <c r="AD5" i="2" s="1"/>
  <c r="I21" i="4"/>
  <c r="AD6" i="2" s="1"/>
  <c r="I22" i="4"/>
  <c r="AD7" i="2" s="1"/>
  <c r="I23" i="4"/>
  <c r="AD8" i="2" s="1"/>
  <c r="I24" i="4"/>
  <c r="AD9" i="2" s="1"/>
  <c r="I25" i="4"/>
  <c r="AD10" i="2" s="1"/>
  <c r="I26" i="4"/>
  <c r="AD11" i="2" s="1"/>
  <c r="I27" i="4"/>
  <c r="AD12" i="2" s="1"/>
  <c r="I28" i="4"/>
  <c r="AD13" i="2" s="1"/>
  <c r="I29" i="4"/>
  <c r="AD14" i="2" s="1"/>
  <c r="I30" i="4"/>
  <c r="AD15" i="2" s="1"/>
  <c r="I31" i="4"/>
  <c r="AD16" i="2" s="1"/>
  <c r="I32" i="4"/>
  <c r="AD17" i="2" s="1"/>
  <c r="I33" i="4"/>
  <c r="AD18" i="2" s="1"/>
  <c r="I34" i="4"/>
  <c r="AD19" i="2" s="1"/>
  <c r="I35" i="4"/>
  <c r="AD20" i="2" s="1"/>
  <c r="I36" i="4"/>
  <c r="AD21" i="2" s="1"/>
  <c r="I37" i="4"/>
  <c r="AD22" i="2" s="1"/>
  <c r="I38" i="4"/>
  <c r="AD33" i="2" s="1"/>
  <c r="I39" i="4"/>
  <c r="AD34" i="2" s="1"/>
  <c r="I40" i="4"/>
  <c r="AD35" i="2" s="1"/>
  <c r="I41" i="4"/>
  <c r="AD36" i="2" s="1"/>
  <c r="I42" i="4"/>
  <c r="AD37" i="2" s="1"/>
  <c r="I43" i="4"/>
  <c r="AD38" i="2" s="1"/>
  <c r="I44" i="4"/>
  <c r="AD39" i="2" s="1"/>
  <c r="I45" i="4"/>
  <c r="AD40" i="2" s="1"/>
  <c r="I46" i="4"/>
  <c r="AD41" i="2" s="1"/>
  <c r="I47" i="4"/>
  <c r="AD42" i="2" s="1"/>
  <c r="I48" i="4"/>
  <c r="AD44" i="2" s="1"/>
  <c r="I19" i="4"/>
  <c r="AD4" i="2" s="1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19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20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B28" i="4"/>
  <c r="X13" i="2" s="1"/>
  <c r="B29" i="4"/>
  <c r="X14" i="2" s="1"/>
  <c r="B30" i="4"/>
  <c r="X15" i="2" s="1"/>
  <c r="B31" i="4"/>
  <c r="X16" i="2" s="1"/>
  <c r="B32" i="4"/>
  <c r="X17" i="2" s="1"/>
  <c r="B33" i="4"/>
  <c r="X18" i="2" s="1"/>
  <c r="B34" i="4"/>
  <c r="X19" i="2" s="1"/>
  <c r="B35" i="4"/>
  <c r="X20" i="2" s="1"/>
  <c r="B36" i="4"/>
  <c r="X21" i="2" s="1"/>
  <c r="B37" i="4"/>
  <c r="X22" i="2" s="1"/>
  <c r="B38" i="4"/>
  <c r="X33" i="2" s="1"/>
  <c r="B39" i="4"/>
  <c r="X34" i="2" s="1"/>
  <c r="B40" i="4"/>
  <c r="X35" i="2" s="1"/>
  <c r="B41" i="4"/>
  <c r="X36" i="2" s="1"/>
  <c r="B42" i="4"/>
  <c r="X37" i="2" s="1"/>
  <c r="B43" i="4"/>
  <c r="X38" i="2" s="1"/>
  <c r="B44" i="4"/>
  <c r="X39" i="2" s="1"/>
  <c r="B45" i="4"/>
  <c r="X40" i="2" s="1"/>
  <c r="B46" i="4"/>
  <c r="X41" i="2" s="1"/>
  <c r="B47" i="4"/>
  <c r="X42" i="2" s="1"/>
  <c r="B48" i="4"/>
  <c r="X44" i="2" s="1"/>
  <c r="E19" i="4"/>
  <c r="F19" i="4"/>
  <c r="E20" i="4"/>
  <c r="E21" i="4"/>
  <c r="E22" i="4"/>
  <c r="E23" i="4"/>
  <c r="E24" i="4"/>
  <c r="B20" i="4"/>
  <c r="X5" i="2" s="1"/>
  <c r="B21" i="4"/>
  <c r="X6" i="2" s="1"/>
  <c r="B22" i="4"/>
  <c r="X7" i="2" s="1"/>
  <c r="B23" i="4"/>
  <c r="X8" i="2" s="1"/>
  <c r="B24" i="4"/>
  <c r="X9" i="2" s="1"/>
  <c r="B25" i="4"/>
  <c r="X10" i="2" s="1"/>
  <c r="B26" i="4"/>
  <c r="X11" i="2" s="1"/>
  <c r="B27" i="4"/>
  <c r="X12" i="2" s="1"/>
  <c r="B19" i="4"/>
  <c r="X4" i="2" s="1"/>
  <c r="A20" i="4"/>
  <c r="A21" i="4"/>
  <c r="A22" i="4"/>
  <c r="A23" i="4"/>
  <c r="A24" i="4"/>
  <c r="A25" i="4"/>
  <c r="A26" i="4"/>
  <c r="A27" i="4"/>
  <c r="A19" i="4"/>
  <c r="G39" i="4" l="1"/>
  <c r="AB34" i="2" s="1"/>
  <c r="AC34" i="2" s="1"/>
  <c r="AF34" i="2" s="1"/>
  <c r="G48" i="4"/>
  <c r="AB44" i="2" s="1"/>
  <c r="AC44" i="2" s="1"/>
  <c r="AF44" i="2" s="1"/>
  <c r="G32" i="4"/>
  <c r="AB17" i="2" s="1"/>
  <c r="AC17" i="2" s="1"/>
  <c r="AF17" i="2" s="1"/>
  <c r="G45" i="4"/>
  <c r="AB40" i="2" s="1"/>
  <c r="AC40" i="2" s="1"/>
  <c r="AF40" i="2" s="1"/>
  <c r="G29" i="4"/>
  <c r="AB14" i="2" s="1"/>
  <c r="AC14" i="2" s="1"/>
  <c r="AF14" i="2" s="1"/>
  <c r="G25" i="4"/>
  <c r="AB10" i="2" s="1"/>
  <c r="AC10" i="2" s="1"/>
  <c r="AF10" i="2" s="1"/>
  <c r="G21" i="4"/>
  <c r="AB6" i="2" s="1"/>
  <c r="AC6" i="2" s="1"/>
  <c r="AF6" i="2" s="1"/>
  <c r="G27" i="4"/>
  <c r="AB12" i="2" s="1"/>
  <c r="AC12" i="2" s="1"/>
  <c r="AF12" i="2" s="1"/>
  <c r="G40" i="4"/>
  <c r="AB35" i="2" s="1"/>
  <c r="AC35" i="2" s="1"/>
  <c r="AF35" i="2" s="1"/>
  <c r="G22" i="4"/>
  <c r="AB7" i="2" s="1"/>
  <c r="AC7" i="2" s="1"/>
  <c r="AF7" i="2" s="1"/>
  <c r="G41" i="4"/>
  <c r="AB36" i="2" s="1"/>
  <c r="AC36" i="2" s="1"/>
  <c r="AF36" i="2" s="1"/>
  <c r="G37" i="4"/>
  <c r="AB22" i="2" s="1"/>
  <c r="AC22" i="2" s="1"/>
  <c r="AF22" i="2" s="1"/>
  <c r="G44" i="4"/>
  <c r="AB39" i="2" s="1"/>
  <c r="AC39" i="2" s="1"/>
  <c r="AF39" i="2" s="1"/>
  <c r="G36" i="4"/>
  <c r="AB21" i="2" s="1"/>
  <c r="AC21" i="2" s="1"/>
  <c r="AF21" i="2" s="1"/>
  <c r="G28" i="4"/>
  <c r="AB13" i="2" s="1"/>
  <c r="AC13" i="2" s="1"/>
  <c r="AF13" i="2" s="1"/>
  <c r="G33" i="4"/>
  <c r="AB18" i="2" s="1"/>
  <c r="AC18" i="2" s="1"/>
  <c r="G24" i="4"/>
  <c r="AB9" i="2" s="1"/>
  <c r="AC9" i="2" s="1"/>
  <c r="AF9" i="2" s="1"/>
  <c r="G47" i="4"/>
  <c r="AB42" i="2" s="1"/>
  <c r="AC42" i="2" s="1"/>
  <c r="AF42" i="2" s="1"/>
  <c r="G43" i="4"/>
  <c r="AB38" i="2" s="1"/>
  <c r="AC38" i="2" s="1"/>
  <c r="AF38" i="2" s="1"/>
  <c r="G35" i="4"/>
  <c r="AB20" i="2" s="1"/>
  <c r="AC20" i="2" s="1"/>
  <c r="AF20" i="2" s="1"/>
  <c r="G31" i="4"/>
  <c r="AB16" i="2" s="1"/>
  <c r="AC16" i="2" s="1"/>
  <c r="AF16" i="2" s="1"/>
  <c r="G23" i="4"/>
  <c r="AB8" i="2" s="1"/>
  <c r="AC8" i="2" s="1"/>
  <c r="AF8" i="2" s="1"/>
  <c r="G46" i="4"/>
  <c r="AB41" i="2" s="1"/>
  <c r="AC41" i="2" s="1"/>
  <c r="AF41" i="2" s="1"/>
  <c r="G42" i="4"/>
  <c r="AB37" i="2" s="1"/>
  <c r="AC37" i="2" s="1"/>
  <c r="AF37" i="2" s="1"/>
  <c r="G38" i="4"/>
  <c r="AB33" i="2" s="1"/>
  <c r="AC33" i="2" s="1"/>
  <c r="AF33" i="2" s="1"/>
  <c r="G34" i="4"/>
  <c r="AB19" i="2" s="1"/>
  <c r="AC19" i="2" s="1"/>
  <c r="AF19" i="2" s="1"/>
  <c r="G30" i="4"/>
  <c r="AB15" i="2" s="1"/>
  <c r="AC15" i="2" s="1"/>
  <c r="AF15" i="2" s="1"/>
  <c r="G26" i="4"/>
  <c r="AB11" i="2" s="1"/>
  <c r="AC11" i="2" s="1"/>
  <c r="AF11" i="2" s="1"/>
  <c r="G20" i="4"/>
  <c r="AB5" i="2" s="1"/>
  <c r="AC5" i="2" s="1"/>
  <c r="AF5" i="2" s="1"/>
  <c r="G19" i="4"/>
  <c r="AB4" i="2" s="1"/>
  <c r="AC4" i="2" s="1"/>
  <c r="AF4" i="2" s="1"/>
  <c r="AF18" i="2" l="1"/>
  <c r="AF45" i="2" s="1"/>
  <c r="AF50" i="2" s="1"/>
  <c r="F12" i="4" s="1"/>
  <c r="AC45" i="2"/>
  <c r="AF49" i="2" s="1"/>
  <c r="F11" i="4" s="1"/>
  <c r="AF51" i="2" l="1"/>
  <c r="D8" i="4" l="1"/>
  <c r="D10" i="4"/>
  <c r="D9" i="4"/>
  <c r="D7" i="4"/>
  <c r="B2" i="4"/>
  <c r="F8" i="4" l="1"/>
  <c r="F9" i="4" s="1"/>
  <c r="G38" i="1"/>
  <c r="Q13" i="2" s="1"/>
  <c r="G39" i="1"/>
  <c r="Q14" i="2" s="1"/>
  <c r="G40" i="1"/>
  <c r="Q15" i="2" s="1"/>
  <c r="G41" i="1"/>
  <c r="Q16" i="2" s="1"/>
  <c r="G42" i="1"/>
  <c r="Q17" i="2" s="1"/>
  <c r="G43" i="1"/>
  <c r="Q18" i="2" s="1"/>
  <c r="G44" i="1"/>
  <c r="Q19" i="2" s="1"/>
  <c r="G45" i="1"/>
  <c r="Q20" i="2" s="1"/>
  <c r="G46" i="1"/>
  <c r="Q21" i="2" s="1"/>
  <c r="G47" i="1"/>
  <c r="Q22" i="2" s="1"/>
  <c r="G59" i="1"/>
  <c r="Q34" i="2" s="1"/>
  <c r="G60" i="1"/>
  <c r="Q35" i="2" s="1"/>
  <c r="G61" i="1"/>
  <c r="Q36" i="2" s="1"/>
  <c r="G62" i="1"/>
  <c r="Q37" i="2" s="1"/>
  <c r="G63" i="1"/>
  <c r="Q38" i="2" s="1"/>
  <c r="G64" i="1"/>
  <c r="Q39" i="2" s="1"/>
  <c r="G65" i="1"/>
  <c r="Q40" i="2" s="1"/>
  <c r="G66" i="1"/>
  <c r="Q41" i="2" s="1"/>
  <c r="G67" i="1"/>
  <c r="Q42" i="2" s="1"/>
  <c r="G68" i="1"/>
  <c r="Q43" i="2" s="1"/>
  <c r="R43" i="2" s="1"/>
  <c r="U43" i="2" s="1"/>
  <c r="G69" i="1"/>
  <c r="Q44" i="2" s="1"/>
  <c r="H136" i="1"/>
  <c r="H142" i="1" s="1"/>
  <c r="S5" i="2"/>
  <c r="R5" i="2" s="1"/>
  <c r="Q47" i="2" l="1"/>
  <c r="S47" i="2" s="1"/>
  <c r="U47" i="2" s="1"/>
  <c r="O5" i="2"/>
  <c r="O4" i="2"/>
  <c r="S4" i="2"/>
  <c r="T4" i="2"/>
  <c r="M122" i="1" l="1"/>
  <c r="M118" i="1"/>
  <c r="M117" i="1"/>
  <c r="M116" i="1"/>
  <c r="M115" i="1"/>
  <c r="M114" i="1"/>
  <c r="M113" i="1"/>
  <c r="M112" i="1"/>
  <c r="M123" i="1" l="1"/>
  <c r="I141" i="1" s="1"/>
  <c r="D15" i="4" s="1"/>
  <c r="M86" i="1"/>
  <c r="M87" i="1"/>
  <c r="M88" i="1"/>
  <c r="M89" i="1"/>
  <c r="M90" i="1"/>
  <c r="M91" i="1"/>
  <c r="M92" i="1"/>
  <c r="M93" i="1"/>
  <c r="M94" i="1"/>
  <c r="M85" i="1"/>
  <c r="G79" i="1"/>
  <c r="G80" i="1"/>
  <c r="G78" i="1"/>
  <c r="G77" i="1"/>
  <c r="G76" i="1"/>
  <c r="G75" i="1"/>
  <c r="G29" i="1"/>
  <c r="G30" i="1"/>
  <c r="Q5" i="2" s="1"/>
  <c r="G31" i="1"/>
  <c r="G32" i="1"/>
  <c r="G33" i="1"/>
  <c r="G34" i="1"/>
  <c r="G35" i="1"/>
  <c r="G36" i="1"/>
  <c r="Q11" i="2" s="1"/>
  <c r="G37" i="1"/>
  <c r="Q12" i="2" s="1"/>
  <c r="M95" i="1" l="1"/>
  <c r="I140" i="1" s="1"/>
  <c r="D14" i="4" s="1"/>
  <c r="M81" i="1"/>
  <c r="I139" i="1" s="1"/>
  <c r="D13" i="4" s="1"/>
  <c r="Q4" i="2"/>
  <c r="N5" i="2"/>
  <c r="P5" i="2" s="1"/>
  <c r="N4" i="2"/>
  <c r="P4" i="2" s="1"/>
  <c r="M4" i="2"/>
  <c r="K8" i="2"/>
  <c r="K7" i="2"/>
  <c r="R4" i="2" l="1"/>
  <c r="U4" i="2" s="1"/>
  <c r="K5" i="2"/>
  <c r="K6" i="2"/>
  <c r="K9" i="2"/>
  <c r="K10" i="2"/>
  <c r="K11" i="2"/>
  <c r="K12" i="2"/>
  <c r="K13" i="2"/>
  <c r="K14" i="2"/>
  <c r="K15" i="2"/>
  <c r="K16" i="2"/>
  <c r="K17" i="2"/>
  <c r="K18" i="2"/>
  <c r="K19" i="2"/>
  <c r="K20" i="2"/>
  <c r="K4" i="2"/>
  <c r="R45" i="2" l="1"/>
  <c r="U49" i="2" s="1"/>
  <c r="U45" i="2"/>
  <c r="U50" i="2" s="1"/>
  <c r="I137" i="1" l="1"/>
  <c r="D11" i="4" s="1"/>
  <c r="U51" i="2"/>
  <c r="I138" i="1"/>
  <c r="I142" i="1" l="1"/>
  <c r="M140" i="1" s="1"/>
  <c r="D12" i="4"/>
  <c r="I143" i="1" l="1"/>
  <c r="D16" i="4" s="1"/>
</calcChain>
</file>

<file path=xl/sharedStrings.xml><?xml version="1.0" encoding="utf-8"?>
<sst xmlns="http://schemas.openxmlformats.org/spreadsheetml/2006/main" count="255" uniqueCount="190">
  <si>
    <r>
      <t xml:space="preserve">PROPOSTA DE ATIVIDADE DE EXTENSÃO </t>
    </r>
    <r>
      <rPr>
        <b/>
        <sz val="16"/>
        <color theme="1"/>
        <rFont val="Calibri"/>
        <family val="2"/>
      </rPr>
      <t>2016</t>
    </r>
  </si>
  <si>
    <t xml:space="preserve">Título: </t>
  </si>
  <si>
    <t>Responsável pela Atividade Acadêmica</t>
  </si>
  <si>
    <t>Email:</t>
  </si>
  <si>
    <t>Telefone:</t>
  </si>
  <si>
    <t>Nome:</t>
  </si>
  <si>
    <t>SOMENTE PELO ATENDIMENTO</t>
  </si>
  <si>
    <t>PELO ATENDIMENTO E PELO PORTAL DO ALUNO</t>
  </si>
  <si>
    <t>Informações básicas</t>
  </si>
  <si>
    <t>Curso que coordena:</t>
  </si>
  <si>
    <t>Coordenador do curso vinculado</t>
  </si>
  <si>
    <t>PRESENCIAL</t>
  </si>
  <si>
    <t>EAD</t>
  </si>
  <si>
    <t>Preencher os campos em branco</t>
  </si>
  <si>
    <t>Objetivos</t>
  </si>
  <si>
    <t>Justificativa</t>
  </si>
  <si>
    <t>Atividades a serem desenvolvidas</t>
  </si>
  <si>
    <t>Metodologia</t>
  </si>
  <si>
    <t>Valor a ser cobrado pela inscrição ?</t>
  </si>
  <si>
    <t>PARCELA ÚNICA</t>
  </si>
  <si>
    <t>ATÉ 2 PARCELAS</t>
  </si>
  <si>
    <t>ATÉ 3 PARCELAS</t>
  </si>
  <si>
    <t>CRONOGRAMA - ATIVIDADE DE EXTENSÃO</t>
  </si>
  <si>
    <t>Data</t>
  </si>
  <si>
    <t>Atividade</t>
  </si>
  <si>
    <t>Horário Inicial</t>
  </si>
  <si>
    <t>Horário Final</t>
  </si>
  <si>
    <t>Carga Horária</t>
  </si>
  <si>
    <t>Professor</t>
  </si>
  <si>
    <t>Prevê remuneração?</t>
  </si>
  <si>
    <t>Titulação</t>
  </si>
  <si>
    <t>EXTERNO</t>
  </si>
  <si>
    <t>UNIFEV</t>
  </si>
  <si>
    <t>Infraestrutura</t>
  </si>
  <si>
    <t>Auditório - Cid. Universitária</t>
  </si>
  <si>
    <t xml:space="preserve">Auditório Unifev Saúde </t>
  </si>
  <si>
    <t>Auditório Vanderlei Passoni - Centro</t>
  </si>
  <si>
    <t>Externo</t>
  </si>
  <si>
    <t>Laboratório de Informática 1 - Centro</t>
  </si>
  <si>
    <t>Laboratório de Informática 1 - Cidade Universitária</t>
  </si>
  <si>
    <t>Laboratório de Informática 2  - Cidade Universitária</t>
  </si>
  <si>
    <t>Laboratório de Informática 2 - Centro</t>
  </si>
  <si>
    <t>Laboratório de Informática 3 - Centro</t>
  </si>
  <si>
    <t>Laboratório de Informática 3 - Cidade Universitária</t>
  </si>
  <si>
    <t>Laboratório de Informática 4 - Centro</t>
  </si>
  <si>
    <t>Laboratório de Informática 4 - Cidade Universitária</t>
  </si>
  <si>
    <t>Laboratório de Informática 5  - Cidade Universitária</t>
  </si>
  <si>
    <t>Sala de 30 a 50 Lugares - Centro</t>
  </si>
  <si>
    <t>Sala de 30 a 50 Lugares - Cidade Universitária</t>
  </si>
  <si>
    <t>Sala de 50 a 100 Lugares - Centro</t>
  </si>
  <si>
    <t>Sala de 50 a 100 Lugares - Cidade Universitária</t>
  </si>
  <si>
    <t>Professor  registrado pela Unifev ou é  externo ?</t>
  </si>
  <si>
    <t>Graduando</t>
  </si>
  <si>
    <t>Graduado</t>
  </si>
  <si>
    <t>Especialista</t>
  </si>
  <si>
    <t>Mestre</t>
  </si>
  <si>
    <t>Doutor</t>
  </si>
  <si>
    <t xml:space="preserve">Refeição </t>
  </si>
  <si>
    <t xml:space="preserve">Pedágio </t>
  </si>
  <si>
    <t>Qtd</t>
  </si>
  <si>
    <t xml:space="preserve">Valor fixado </t>
  </si>
  <si>
    <t>Reserva em hotel</t>
  </si>
  <si>
    <t xml:space="preserve">Passagens </t>
  </si>
  <si>
    <t xml:space="preserve">Total </t>
  </si>
  <si>
    <t>Ítens para reembolso</t>
  </si>
  <si>
    <t>Combustível por km rodado</t>
  </si>
  <si>
    <t>Observações</t>
  </si>
  <si>
    <t xml:space="preserve">TOTAL   </t>
  </si>
  <si>
    <t xml:space="preserve">PEDIDOS AO SETOR DE COMPRAS </t>
  </si>
  <si>
    <t xml:space="preserve">Descrição </t>
  </si>
  <si>
    <t xml:space="preserve">Quantidade prevista </t>
  </si>
  <si>
    <t xml:space="preserve">Previsão do valor unitário </t>
  </si>
  <si>
    <t>DESPESAS COM DOCENTES</t>
  </si>
  <si>
    <t>PEDIDOS AO SETOR DE EVENTOS</t>
  </si>
  <si>
    <t>Quantidade Necessária</t>
  </si>
  <si>
    <t xml:space="preserve">OBSERVAÇÕES GERAIS AO EVENTOS : </t>
  </si>
  <si>
    <t xml:space="preserve">PEDIDOS AO SETOR DE MARKETING </t>
  </si>
  <si>
    <t>FOLHETOS FRENTE (15X21)</t>
  </si>
  <si>
    <t>FOLHETOS FRENTE E VERSO(15X21)</t>
  </si>
  <si>
    <t>CARTAZ (42X29)</t>
  </si>
  <si>
    <t>CONVITES</t>
  </si>
  <si>
    <t>CRACHÁS</t>
  </si>
  <si>
    <t>FILIPETAS FRENTE (10X21)</t>
  </si>
  <si>
    <t>FILIPETAS FRENTE E VERSO (10X21)</t>
  </si>
  <si>
    <t xml:space="preserve">DEMOSTRATIVO FINANCEIRO DO CURSO </t>
  </si>
  <si>
    <t xml:space="preserve">PREVISÃO DE RECEITA </t>
  </si>
  <si>
    <t>REMUNERAÇÃO DE DOCENTES</t>
  </si>
  <si>
    <t>ENCARGOS SOBRE A FOLHA (PATRONAL)</t>
  </si>
  <si>
    <t>DESPESAS COM MARKETING</t>
  </si>
  <si>
    <t>VALOR ESPECÍFICO</t>
  </si>
  <si>
    <t>Valor específico do palestrante externo</t>
  </si>
  <si>
    <r>
      <rPr>
        <b/>
        <u/>
        <sz val="11"/>
        <color theme="1"/>
        <rFont val="Calibri"/>
        <family val="2"/>
        <scheme val="minor"/>
      </rPr>
      <t>TABELA DE VALORES A SEREM PAGOS HORA/AULA</t>
    </r>
    <r>
      <rPr>
        <b/>
        <sz val="11"/>
        <color theme="1"/>
        <rFont val="Calibri"/>
        <family val="2"/>
        <scheme val="minor"/>
      </rPr>
      <t xml:space="preserve"> (BRUTO):  R$ 80,00 (Doutor), R$ 70,00 (Mestre), R$ 60,00 (especialista). Este valor será contabilizado no custo do curso, no final da planilha.  Em evento excepcional, em que o proponente traz um palestrante externo, no qual o valor a ser pago é diferente do tabelado, o valor deverá ser informado na célula ao lado.</t>
    </r>
  </si>
  <si>
    <r>
      <t>J</t>
    </r>
    <r>
      <rPr>
        <b/>
        <u/>
        <sz val="11"/>
        <color theme="1"/>
        <rFont val="Calibri"/>
        <family val="2"/>
        <scheme val="minor"/>
      </rPr>
      <t xml:space="preserve">USTIFICATIVA POR FALTA DE REMUNERAÇÃO.  </t>
    </r>
    <r>
      <rPr>
        <b/>
        <sz val="10"/>
        <color theme="1"/>
        <rFont val="Calibri"/>
        <family val="2"/>
        <scheme val="minor"/>
      </rPr>
      <t xml:space="preserve"> (Quando não houver previsão de remuneração para o professor, este campo deverá ser preenchido com a justificativa)</t>
    </r>
  </si>
  <si>
    <t>Descrição ref. a palestrante com valor específico.</t>
  </si>
  <si>
    <t>Horas do professor em  viagens (Visitas)</t>
  </si>
  <si>
    <t xml:space="preserve">OBSERVAÇÕES GERAIS AO MARKETING : </t>
  </si>
  <si>
    <t>DESPESAS COM COMPRAS</t>
  </si>
  <si>
    <t>QTD HORAS</t>
  </si>
  <si>
    <t xml:space="preserve">VALOR TOTAL </t>
  </si>
  <si>
    <t xml:space="preserve">REGISTRADO PELA CASA OU EXTERNO </t>
  </si>
  <si>
    <t>ENCARGOS</t>
  </si>
  <si>
    <t>HÁ REMUNERAÇÃO</t>
  </si>
  <si>
    <t>SIM</t>
  </si>
  <si>
    <t>NÃO</t>
  </si>
  <si>
    <t>REMUNERAÇÃO DOCENTES</t>
  </si>
  <si>
    <t>REMUNERAÇÃO PALESTRANTE EXTERNO - VALOR ESPECÍFICO</t>
  </si>
  <si>
    <t xml:space="preserve">ENCARGOS </t>
  </si>
  <si>
    <t xml:space="preserve">TOTAL </t>
  </si>
  <si>
    <t xml:space="preserve">TOTAL DE REMUNERAÇÃO </t>
  </si>
  <si>
    <t>TOTAL DE ENCARGOS PATRONAIS</t>
  </si>
  <si>
    <t>GASTOS COM PGTOS DE SALÁRIOS</t>
  </si>
  <si>
    <t xml:space="preserve">OUTRAS DESPESAS COM DOCENTES </t>
  </si>
  <si>
    <t>Curso PRESENCIAL ou EAD? Clique e selecione</t>
  </si>
  <si>
    <r>
      <t xml:space="preserve">Emissaõ de certificado pela Unifev?  Clique e selecione  </t>
    </r>
    <r>
      <rPr>
        <b/>
        <sz val="8"/>
        <color theme="1"/>
        <rFont val="Calibri"/>
        <family val="2"/>
        <scheme val="minor"/>
      </rPr>
      <t xml:space="preserve">                                             </t>
    </r>
  </si>
  <si>
    <t>PONTO DE EQUILÍBRIO</t>
  </si>
  <si>
    <t>SEMI PRESENCIAL</t>
  </si>
  <si>
    <t>Formas de inscrição? Clique e selecione</t>
  </si>
  <si>
    <t xml:space="preserve">Número máximo de inscrições que podemos aceitar? </t>
  </si>
  <si>
    <t xml:space="preserve">OBSERVAÇÕES GERAIS AO SETOR DE COMPRAS : </t>
  </si>
  <si>
    <r>
      <t xml:space="preserve">RELATÓRIO FINAL DE ATIVIDADE DE EXTENSÃO </t>
    </r>
    <r>
      <rPr>
        <b/>
        <sz val="16"/>
        <color theme="1"/>
        <rFont val="Calibri"/>
        <family val="2"/>
      </rPr>
      <t>2016</t>
    </r>
  </si>
  <si>
    <t>Evento Realizado?</t>
  </si>
  <si>
    <t>JUSTIFICATIVA</t>
  </si>
  <si>
    <t>(justifique)</t>
  </si>
  <si>
    <t xml:space="preserve">Previsão no projeto </t>
  </si>
  <si>
    <t xml:space="preserve">Realizado </t>
  </si>
  <si>
    <t>Remuneração com os docentes</t>
  </si>
  <si>
    <t>Encargos sobre a folha (Patronal)</t>
  </si>
  <si>
    <t xml:space="preserve">Outras despesas com o docente </t>
  </si>
  <si>
    <t xml:space="preserve">Despesas com compras </t>
  </si>
  <si>
    <t>Despesas com Marketing</t>
  </si>
  <si>
    <t xml:space="preserve">Número de inscrições </t>
  </si>
  <si>
    <t xml:space="preserve">Receita com inscrições </t>
  </si>
  <si>
    <t>Outras fontes de recurso</t>
  </si>
  <si>
    <t xml:space="preserve">Valor da inscrição </t>
  </si>
  <si>
    <t xml:space="preserve">Justificativas </t>
  </si>
  <si>
    <t>Resultado</t>
  </si>
  <si>
    <t>RG:</t>
  </si>
  <si>
    <t>CPF:</t>
  </si>
  <si>
    <t>Banco:</t>
  </si>
  <si>
    <t>Agência:</t>
  </si>
  <si>
    <t>Conta:</t>
  </si>
  <si>
    <t>Endereço:</t>
  </si>
  <si>
    <t>Cidade/UF:</t>
  </si>
  <si>
    <t>CEL/FONE:</t>
  </si>
  <si>
    <t>PIS/PASEP:</t>
  </si>
  <si>
    <t xml:space="preserve">INFORMAR DADOS BANCÁRIOS DE PROFESSOR EXTERNO </t>
  </si>
  <si>
    <t xml:space="preserve">Ambiente Unifev ou Local externo </t>
  </si>
  <si>
    <t xml:space="preserve">Pagamento de Hora aula projeto </t>
  </si>
  <si>
    <t>Pagamento de Hora aula relatório</t>
  </si>
  <si>
    <t xml:space="preserve">Professor </t>
  </si>
  <si>
    <t xml:space="preserve">data da aula </t>
  </si>
  <si>
    <t xml:space="preserve">Valor hora aula </t>
  </si>
  <si>
    <t xml:space="preserve">Nome do aluno inscrito </t>
  </si>
  <si>
    <t xml:space="preserve">Conceito </t>
  </si>
  <si>
    <t>PARTICIPANTES</t>
  </si>
  <si>
    <t xml:space="preserve">APROVADO </t>
  </si>
  <si>
    <t>REPROVADO</t>
  </si>
  <si>
    <t>Dados necessários para pagamento de professor externo</t>
  </si>
  <si>
    <t>n°</t>
  </si>
  <si>
    <t>ATÉ 4 PARCELAS</t>
  </si>
  <si>
    <t>CRONOGRAMA - ATIVIDADE DE EXTENSÃO ( ESTE CRONOGRAMA PUXARÁ AUTOMATICAMENTE OS DADOS DO PROJETO, SENDO ASSIM SÓ DEVERÁ SER MODIFICADOS EM CASOS EXCEPCIONAIS DE MUDANÇAS IMPREVISTAS NO MOMENTO DE ELABORAÇÃO DO PROJETO)</t>
  </si>
  <si>
    <t xml:space="preserve">RESULTADO PREVISTO </t>
  </si>
  <si>
    <r>
      <t>O ponto de equilíbrio é o número mínimo de inscrições que o curso precisa para acontecer. Quando o curso for oferecido sem valor de inscrição, na célula abaixo teremos a expressão"</t>
    </r>
    <r>
      <rPr>
        <sz val="11"/>
        <color rgb="FFFF0000"/>
        <rFont val="Calibri"/>
        <family val="2"/>
        <scheme val="minor"/>
      </rPr>
      <t>#DIV/0!</t>
    </r>
    <r>
      <rPr>
        <sz val="11"/>
        <color theme="1"/>
        <rFont val="Calibri"/>
        <family val="2"/>
        <scheme val="minor"/>
      </rPr>
      <t>". É recomendado que todo curso que gere custo, tenha também uma taxa de inscrição para evitar resultados negativos.</t>
    </r>
  </si>
  <si>
    <t>Haverá parcelamento do valor? (Lembramos que a parcela deverá ser de no mínimo R$ 10,00)  Clique e selecione</t>
  </si>
  <si>
    <r>
      <rPr>
        <b/>
        <sz val="15"/>
        <rFont val="Calibri"/>
        <family val="2"/>
        <scheme val="minor"/>
      </rPr>
      <t>Atenção</t>
    </r>
    <r>
      <rPr>
        <sz val="11"/>
        <color theme="1"/>
        <rFont val="Calibri"/>
        <family val="2"/>
        <scheme val="minor"/>
      </rPr>
      <t>: é necessário que esteja preenchidas as célula "K21", com a previsão de inscritos, e a célula "G24" com o valor das inscrições e com números suficientes para que o curso não ofereça um "RESULTADO PREVISTO" negativo.</t>
    </r>
  </si>
  <si>
    <r>
      <t xml:space="preserve">PROPOSTA DE ATIVIDADE DE EXTENSÃO </t>
    </r>
    <r>
      <rPr>
        <b/>
        <sz val="16"/>
        <color theme="1"/>
        <rFont val="Calibri"/>
        <family val="2"/>
      </rPr>
      <t>2017</t>
    </r>
  </si>
  <si>
    <t>O coordenador do curso de graduação vinculado à emissão deste projeto tem de estar ciente e de acordo com a proposta apresentada.</t>
  </si>
  <si>
    <t>O responsável pela atividade deverá entrar em contatos com os setores da Unifev, assim que este for aprovado, para programar os pedidos aqui mencionados. Exemplo: divulgação, compra de material, fretamento de ônibus,etc.</t>
  </si>
  <si>
    <t>Aberto à comunidade externa?                                                                                                                                                                                                                                                                                                              Clique e selecione</t>
  </si>
  <si>
    <t>Quantas horas PAC deve constar no certificado do aluno ?</t>
  </si>
  <si>
    <t>As inscrições devem ser oferecidas para um público específico ?  Se sim, mencione neste espaço. (Exemplo: apenas aos cursos da saúde, apenas para Graduados em Direito, apenas aos graduandos de Letras, apenas aos profissionais que atuam no setor alimentício, etc)</t>
  </si>
  <si>
    <t>Início e Término da inscrição ( Ex: De 01/01/2016 a 30/03/2016):</t>
  </si>
  <si>
    <t xml:space="preserve">Previsão de pessoas inscritas ? </t>
  </si>
  <si>
    <t>Outras fontes de recursos ?  (Citar o valor a receber  - Exemplo:  patrocinio, programas do governo...)</t>
  </si>
  <si>
    <t>Ambiente Unifev ou Local externo (escrever)</t>
  </si>
  <si>
    <t>Descrição ref. ao palestrante com valor específico.</t>
  </si>
  <si>
    <t>Este campo calculará as despesas com professores/palestrantes que são de outras cidades, pois, nestes casos, a Unifev fará o reembolso das despesas, de acordo com os valores fixados em nossa tabela.  As células em branco devem ser preenchidas pelo proponente, de acordo com a previsão.  Na coluna "Observação" deve ser descrito quais os professores farão jus aos itens mencionados.  As notinhas deverão ser INDISPENSÁVELMENTE apresentadas à instituição, para que o reembolso seja efetuado. Mesmo que o valor seja superior os mencionados, o reembolso respeitará esse limite.</t>
  </si>
  <si>
    <t xml:space="preserve">Este campo calculará os gastos com a compra de materiais, frete de ônibus, brindes e outras despesas que forem necessárias para a realização do evento.  Os campos a serem preenchidos estão em brancos. Após aprovado pelo Consepe, este documento será enviado ao setor de compras. O professor responsável deverá contatar o departamento para detalhar as solicitações. Lembramos que o setor de compras precisa de um prazo entre a aprovação do Consepe e a entrega dos itens, pois a instituição precisa obedecer ao processo de cotação prévia dos itens.  (Exemplos de pedidos: frete de ônibus incluindo o percurso, agulha, seringas, papel A3, canetinhas, alimentos, brindes em geral). </t>
  </si>
  <si>
    <t>Este campo é destinado a pedidos ao setor de Eventos.  Os campos a serem preenchidos estão em brancos. Após aprovado pelo Consepe, este documento será enviado ao setor de eventos. O professor responsável deverá contatar o departamento para detalhar as solicitações. Lembramos que o setor de Eventos precisará de um prazo após a aprovação do Consepe para programar o atendimento do pedido.  (Esta dentro das atribuições do eventos a organização da estrutura do evento. Ex. Mesa, cadeiras, toalha, composição de mesas, Exposição de bainners ja existentes...)</t>
  </si>
  <si>
    <t xml:space="preserve">Este campo calculará os gastos com os materiais solicitados ao Setor de Comunicação e Marketing. Os campos a serem preenchidos estão em branco. Após aprovado pelo Consepe, este documento será enviado ao Setor de Comunicação e Marketing. O professor responsável deverá contatar o departamento para detalhar as solicitações e providenciar, também, a divulgação do evento. Lembramos que o Setor de Comunicação e Marketing precisará de um prazo após a aprovação do Consepe para produzir os materiais e programar a divulgação do evento.  </t>
  </si>
  <si>
    <t>ELABORAÇÃO DE ARTE ESPECÍFICA PARA O EVENTO</t>
  </si>
  <si>
    <t>ELABORAÇÃO DE ARTE ESPECÍFICA PARA O EMAILMARKETING</t>
  </si>
  <si>
    <t>ELABORAÇÃO DE ARTE ESPECÍFICA PARA O WHATSAPP</t>
  </si>
  <si>
    <t>ELABORAÇÃO DE ARTE ESPECÍFICA PARA FACEBOOK</t>
  </si>
  <si>
    <t xml:space="preserve">PEDIDOS AO SETOR DE AUDIO VISUAL E STI (INFORMÁTICA) </t>
  </si>
  <si>
    <t>Este campo é destina aos serviços a serem prestados pelo setor de audiovisual e STI. Assim que aprovado, este projeto será encaminhado a ambos os departamentos. O professor responsável deverá contata-los para detalhar as solicitações. São atribuições do setor audiovisual: montar computadores, equipamentos de som, microfones, etc. São atribuições do STI (INFORMÁTICA): reservar laboratórios, reservar computadores, emissão de certificado online, etc.</t>
  </si>
  <si>
    <t>Modalidades</t>
  </si>
  <si>
    <t>Regulamento:</t>
  </si>
  <si>
    <t>https://www.unifev.edu.br/site/docs/documentos/1402.pdf</t>
  </si>
  <si>
    <t>Há responsabilidade social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</si>
</sst>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dd/mm/yy;@"/>
    <numFmt numFmtId="165" formatCode="h:mm;@"/>
    <numFmt numFmtId="166" formatCode="dd/mm/yy"/>
    <numFmt numFmtId="167" formatCode="[h]:mm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5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color rgb="FF000000"/>
      <name val="Segoe UI"/>
      <family val="2"/>
    </font>
    <font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theme="1"/>
      <name val="Arial"/>
      <family val="2"/>
    </font>
    <font>
      <sz val="40"/>
      <color theme="1"/>
      <name val="Calibri"/>
      <family val="2"/>
      <scheme val="minor"/>
    </font>
    <font>
      <b/>
      <sz val="15"/>
      <name val="Calibri"/>
      <family val="2"/>
      <scheme val="minor"/>
    </font>
    <font>
      <sz val="8"/>
      <color rgb="FF00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472">
    <xf numFmtId="0" fontId="0" fillId="0" borderId="0" xfId="0"/>
    <xf numFmtId="0" fontId="1" fillId="0" borderId="17" xfId="0" applyFont="1" applyBorder="1"/>
    <xf numFmtId="0" fontId="0" fillId="0" borderId="17" xfId="0" applyBorder="1"/>
    <xf numFmtId="0" fontId="1" fillId="0" borderId="26" xfId="0" applyFont="1" applyBorder="1"/>
    <xf numFmtId="0" fontId="1" fillId="0" borderId="14" xfId="0" applyFont="1" applyBorder="1"/>
    <xf numFmtId="0" fontId="0" fillId="0" borderId="26" xfId="0" applyBorder="1"/>
    <xf numFmtId="0" fontId="0" fillId="0" borderId="1" xfId="0" applyBorder="1"/>
    <xf numFmtId="0" fontId="0" fillId="0" borderId="17" xfId="0" applyFill="1" applyBorder="1"/>
    <xf numFmtId="44" fontId="10" fillId="0" borderId="1" xfId="1" applyFont="1" applyFill="1" applyBorder="1" applyProtection="1">
      <protection locked="0"/>
    </xf>
    <xf numFmtId="0" fontId="10" fillId="0" borderId="1" xfId="0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0" fillId="0" borderId="0" xfId="0" applyNumberFormat="1"/>
    <xf numFmtId="44" fontId="0" fillId="0" borderId="0" xfId="1" applyFont="1"/>
    <xf numFmtId="0" fontId="0" fillId="0" borderId="6" xfId="0" applyBorder="1"/>
    <xf numFmtId="44" fontId="0" fillId="0" borderId="6" xfId="1" applyFont="1" applyBorder="1"/>
    <xf numFmtId="0" fontId="0" fillId="0" borderId="6" xfId="1" applyNumberFormat="1" applyFont="1" applyBorder="1"/>
    <xf numFmtId="0" fontId="0" fillId="0" borderId="0" xfId="0" applyBorder="1"/>
    <xf numFmtId="44" fontId="0" fillId="0" borderId="0" xfId="1" applyFont="1" applyBorder="1"/>
    <xf numFmtId="0" fontId="0" fillId="0" borderId="0" xfId="1" applyNumberFormat="1" applyFont="1" applyBorder="1"/>
    <xf numFmtId="0" fontId="1" fillId="0" borderId="0" xfId="0" applyFont="1" applyBorder="1"/>
    <xf numFmtId="0" fontId="0" fillId="0" borderId="0" xfId="0" applyFill="1" applyBorder="1"/>
    <xf numFmtId="0" fontId="0" fillId="0" borderId="29" xfId="0" applyFill="1" applyBorder="1"/>
    <xf numFmtId="0" fontId="0" fillId="0" borderId="14" xfId="0" applyFill="1" applyBorder="1"/>
    <xf numFmtId="0" fontId="0" fillId="0" borderId="30" xfId="0" applyFill="1" applyBorder="1"/>
    <xf numFmtId="0" fontId="1" fillId="0" borderId="14" xfId="0" applyFont="1" applyBorder="1" applyAlignment="1">
      <alignment wrapText="1"/>
    </xf>
    <xf numFmtId="0" fontId="1" fillId="3" borderId="47" xfId="0" applyFont="1" applyFill="1" applyBorder="1" applyAlignment="1" applyProtection="1">
      <alignment horizontal="center" vertical="center"/>
    </xf>
    <xf numFmtId="0" fontId="1" fillId="3" borderId="56" xfId="0" applyFont="1" applyFill="1" applyBorder="1" applyAlignment="1" applyProtection="1">
      <alignment horizontal="center" vertical="center"/>
    </xf>
    <xf numFmtId="44" fontId="0" fillId="0" borderId="0" xfId="0" applyNumberFormat="1"/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44" fontId="0" fillId="4" borderId="20" xfId="1" applyFont="1" applyFill="1" applyBorder="1" applyAlignment="1">
      <alignment horizontal="center"/>
    </xf>
    <xf numFmtId="0" fontId="0" fillId="4" borderId="39" xfId="0" applyNumberFormat="1" applyFill="1" applyBorder="1" applyAlignment="1">
      <alignment horizontal="center"/>
    </xf>
    <xf numFmtId="0" fontId="0" fillId="4" borderId="39" xfId="0" applyFill="1" applyBorder="1" applyAlignment="1">
      <alignment horizontal="center"/>
    </xf>
    <xf numFmtId="44" fontId="0" fillId="4" borderId="20" xfId="1" applyFont="1" applyFill="1" applyBorder="1" applyAlignment="1">
      <alignment horizontal="center" wrapText="1"/>
    </xf>
    <xf numFmtId="44" fontId="0" fillId="0" borderId="68" xfId="1" applyFont="1" applyBorder="1"/>
    <xf numFmtId="0" fontId="0" fillId="0" borderId="40" xfId="0" applyBorder="1"/>
    <xf numFmtId="0" fontId="0" fillId="0" borderId="41" xfId="0" applyBorder="1"/>
    <xf numFmtId="44" fontId="0" fillId="0" borderId="41" xfId="1" applyFont="1" applyBorder="1"/>
    <xf numFmtId="44" fontId="0" fillId="0" borderId="6" xfId="1" applyFont="1" applyBorder="1" applyAlignment="1">
      <alignment wrapText="1"/>
    </xf>
    <xf numFmtId="44" fontId="0" fillId="0" borderId="41" xfId="1" applyFont="1" applyBorder="1" applyAlignment="1">
      <alignment wrapText="1"/>
    </xf>
    <xf numFmtId="44" fontId="0" fillId="0" borderId="0" xfId="1" applyFont="1" applyBorder="1" applyAlignment="1">
      <alignment wrapText="1"/>
    </xf>
    <xf numFmtId="44" fontId="0" fillId="0" borderId="0" xfId="1" applyFont="1" applyAlignment="1">
      <alignment wrapText="1"/>
    </xf>
    <xf numFmtId="14" fontId="0" fillId="0" borderId="6" xfId="0" applyNumberFormat="1" applyBorder="1"/>
    <xf numFmtId="44" fontId="0" fillId="4" borderId="41" xfId="1" applyFont="1" applyFill="1" applyBorder="1"/>
    <xf numFmtId="0" fontId="0" fillId="0" borderId="41" xfId="1" applyNumberFormat="1" applyFont="1" applyBorder="1" applyAlignment="1">
      <alignment wrapText="1"/>
    </xf>
    <xf numFmtId="0" fontId="0" fillId="0" borderId="0" xfId="1" applyNumberFormat="1" applyFont="1" applyFill="1" applyBorder="1" applyAlignment="1">
      <alignment horizontal="center" vertical="center" wrapText="1"/>
    </xf>
    <xf numFmtId="44" fontId="0" fillId="0" borderId="0" xfId="1" applyFont="1" applyFill="1" applyBorder="1" applyAlignment="1">
      <alignment horizontal="center" vertical="center"/>
    </xf>
    <xf numFmtId="44" fontId="0" fillId="0" borderId="0" xfId="1" applyFont="1" applyFill="1" applyBorder="1" applyAlignment="1">
      <alignment vertical="center"/>
    </xf>
    <xf numFmtId="0" fontId="0" fillId="0" borderId="39" xfId="1" applyNumberFormat="1" applyFont="1" applyFill="1" applyBorder="1" applyAlignment="1">
      <alignment horizontal="center" vertical="center" wrapText="1"/>
    </xf>
    <xf numFmtId="44" fontId="0" fillId="0" borderId="39" xfId="1" applyFont="1" applyBorder="1" applyAlignment="1">
      <alignment vertical="center"/>
    </xf>
    <xf numFmtId="44" fontId="0" fillId="0" borderId="39" xfId="0" applyNumberFormat="1" applyBorder="1"/>
    <xf numFmtId="44" fontId="0" fillId="0" borderId="39" xfId="1" applyFont="1" applyBorder="1" applyAlignment="1">
      <alignment wrapText="1"/>
    </xf>
    <xf numFmtId="44" fontId="0" fillId="3" borderId="39" xfId="0" applyNumberFormat="1" applyFill="1" applyBorder="1" applyAlignment="1">
      <alignment vertical="center"/>
    </xf>
    <xf numFmtId="44" fontId="0" fillId="5" borderId="42" xfId="0" applyNumberFormat="1" applyFill="1" applyBorder="1"/>
    <xf numFmtId="44" fontId="0" fillId="0" borderId="18" xfId="1" applyFont="1" applyBorder="1" applyAlignment="1">
      <alignment wrapText="1"/>
    </xf>
    <xf numFmtId="44" fontId="0" fillId="5" borderId="39" xfId="1" applyFont="1" applyFill="1" applyBorder="1" applyAlignment="1">
      <alignment vertical="center"/>
    </xf>
    <xf numFmtId="0" fontId="1" fillId="3" borderId="56" xfId="0" applyFont="1" applyFill="1" applyBorder="1" applyAlignment="1" applyProtection="1">
      <alignment horizontal="center" vertical="center" wrapText="1"/>
    </xf>
    <xf numFmtId="167" fontId="17" fillId="3" borderId="1" xfId="0" applyNumberFormat="1" applyFont="1" applyFill="1" applyBorder="1" applyAlignment="1" applyProtection="1">
      <alignment horizontal="left" vertical="center"/>
    </xf>
    <xf numFmtId="167" fontId="17" fillId="3" borderId="47" xfId="0" applyNumberFormat="1" applyFont="1" applyFill="1" applyBorder="1" applyAlignment="1" applyProtection="1">
      <alignment horizontal="left" vertical="center"/>
    </xf>
    <xf numFmtId="167" fontId="17" fillId="3" borderId="56" xfId="0" applyNumberFormat="1" applyFont="1" applyFill="1" applyBorder="1" applyAlignment="1" applyProtection="1">
      <alignment horizontal="left" vertical="center"/>
    </xf>
    <xf numFmtId="167" fontId="17" fillId="0" borderId="53" xfId="0" applyNumberFormat="1" applyFont="1" applyFill="1" applyBorder="1" applyAlignment="1" applyProtection="1">
      <alignment horizontal="center" vertical="center"/>
      <protection locked="0"/>
    </xf>
    <xf numFmtId="167" fontId="17" fillId="3" borderId="32" xfId="0" applyNumberFormat="1" applyFont="1" applyFill="1" applyBorder="1" applyAlignment="1" applyProtection="1">
      <alignment horizontal="left" vertical="center"/>
    </xf>
    <xf numFmtId="167" fontId="17" fillId="0" borderId="33" xfId="0" applyNumberFormat="1" applyFont="1" applyFill="1" applyBorder="1" applyAlignment="1" applyProtection="1">
      <alignment horizontal="center" vertical="center"/>
      <protection locked="0"/>
    </xf>
    <xf numFmtId="167" fontId="17" fillId="3" borderId="51" xfId="0" applyNumberFormat="1" applyFont="1" applyFill="1" applyBorder="1" applyAlignment="1" applyProtection="1">
      <alignment horizontal="center" vertical="center"/>
    </xf>
    <xf numFmtId="44" fontId="0" fillId="2" borderId="39" xfId="1" applyFont="1" applyFill="1" applyBorder="1" applyAlignment="1">
      <alignment horizontal="center" vertical="center"/>
    </xf>
    <xf numFmtId="44" fontId="0" fillId="0" borderId="39" xfId="0" applyNumberFormat="1" applyFill="1" applyBorder="1" applyAlignment="1">
      <alignment vertical="center"/>
    </xf>
    <xf numFmtId="44" fontId="0" fillId="3" borderId="39" xfId="1" applyFont="1" applyFill="1" applyBorder="1" applyAlignment="1">
      <alignment horizontal="center" vertical="center"/>
    </xf>
    <xf numFmtId="0" fontId="0" fillId="0" borderId="71" xfId="0" applyBorder="1"/>
    <xf numFmtId="0" fontId="0" fillId="0" borderId="72" xfId="0" applyBorder="1"/>
    <xf numFmtId="0" fontId="0" fillId="0" borderId="61" xfId="0" applyBorder="1"/>
    <xf numFmtId="0" fontId="5" fillId="3" borderId="47" xfId="0" applyFont="1" applyFill="1" applyBorder="1" applyAlignment="1" applyProtection="1">
      <alignment vertical="center"/>
    </xf>
    <xf numFmtId="0" fontId="6" fillId="3" borderId="51" xfId="0" applyFont="1" applyFill="1" applyBorder="1" applyAlignment="1" applyProtection="1"/>
    <xf numFmtId="165" fontId="0" fillId="3" borderId="6" xfId="0" applyNumberFormat="1" applyFill="1" applyBorder="1" applyAlignment="1" applyProtection="1">
      <alignment horizontal="left"/>
    </xf>
    <xf numFmtId="165" fontId="0" fillId="3" borderId="1" xfId="0" applyNumberFormat="1" applyFill="1" applyBorder="1" applyAlignment="1" applyProtection="1">
      <alignment horizontal="left"/>
    </xf>
    <xf numFmtId="0" fontId="0" fillId="4" borderId="41" xfId="0" applyFill="1" applyBorder="1" applyAlignment="1" applyProtection="1">
      <alignment horizontal="center" vertical="center" wrapText="1"/>
    </xf>
    <xf numFmtId="0" fontId="1" fillId="4" borderId="41" xfId="0" applyFont="1" applyFill="1" applyBorder="1" applyAlignment="1" applyProtection="1">
      <alignment vertical="center" wrapText="1"/>
    </xf>
    <xf numFmtId="0" fontId="1" fillId="3" borderId="47" xfId="0" applyFont="1" applyFill="1" applyBorder="1" applyAlignment="1" applyProtection="1">
      <alignment horizontal="center" vertical="center" wrapText="1"/>
    </xf>
    <xf numFmtId="0" fontId="1" fillId="3" borderId="57" xfId="0" applyFont="1" applyFill="1" applyBorder="1" applyAlignment="1" applyProtection="1">
      <alignment horizontal="center" vertical="center"/>
    </xf>
    <xf numFmtId="0" fontId="0" fillId="3" borderId="32" xfId="0" applyFill="1" applyBorder="1" applyAlignment="1" applyProtection="1">
      <alignment horizontal="center" wrapText="1"/>
    </xf>
    <xf numFmtId="0" fontId="0" fillId="3" borderId="51" xfId="0" applyFill="1" applyBorder="1" applyAlignment="1" applyProtection="1">
      <alignment horizontal="center" wrapText="1"/>
    </xf>
    <xf numFmtId="8" fontId="0" fillId="3" borderId="1" xfId="0" applyNumberFormat="1" applyFill="1" applyBorder="1" applyAlignment="1" applyProtection="1">
      <alignment horizontal="center"/>
    </xf>
    <xf numFmtId="8" fontId="0" fillId="3" borderId="10" xfId="0" applyNumberFormat="1" applyFill="1" applyBorder="1" applyAlignment="1" applyProtection="1">
      <alignment horizontal="center"/>
    </xf>
    <xf numFmtId="44" fontId="0" fillId="3" borderId="1" xfId="1" applyFont="1" applyFill="1" applyBorder="1" applyProtection="1"/>
    <xf numFmtId="44" fontId="0" fillId="3" borderId="10" xfId="1" applyFont="1" applyFill="1" applyBorder="1" applyProtection="1"/>
    <xf numFmtId="0" fontId="1" fillId="3" borderId="41" xfId="0" applyFont="1" applyFill="1" applyBorder="1" applyAlignment="1" applyProtection="1">
      <alignment horizontal="center" wrapText="1"/>
    </xf>
    <xf numFmtId="0" fontId="1" fillId="3" borderId="42" xfId="0" applyFont="1" applyFill="1" applyBorder="1" applyAlignment="1" applyProtection="1">
      <alignment horizontal="center" wrapText="1"/>
    </xf>
    <xf numFmtId="44" fontId="0" fillId="3" borderId="60" xfId="1" applyFont="1" applyFill="1" applyBorder="1" applyProtection="1"/>
    <xf numFmtId="44" fontId="0" fillId="3" borderId="61" xfId="1" applyFont="1" applyFill="1" applyBorder="1" applyProtection="1"/>
    <xf numFmtId="44" fontId="0" fillId="3" borderId="17" xfId="1" applyFont="1" applyFill="1" applyBorder="1" applyProtection="1"/>
    <xf numFmtId="44" fontId="0" fillId="3" borderId="26" xfId="0" applyNumberFormat="1" applyFill="1" applyBorder="1" applyAlignment="1" applyProtection="1"/>
    <xf numFmtId="0" fontId="1" fillId="3" borderId="18" xfId="0" applyFont="1" applyFill="1" applyBorder="1" applyAlignment="1" applyProtection="1">
      <alignment wrapText="1"/>
    </xf>
    <xf numFmtId="44" fontId="0" fillId="3" borderId="6" xfId="1" applyFont="1" applyFill="1" applyBorder="1" applyProtection="1"/>
    <xf numFmtId="0" fontId="0" fillId="3" borderId="60" xfId="0" applyFill="1" applyBorder="1" applyProtection="1"/>
    <xf numFmtId="0" fontId="0" fillId="3" borderId="61" xfId="0" applyFill="1" applyBorder="1" applyProtection="1"/>
    <xf numFmtId="44" fontId="0" fillId="3" borderId="39" xfId="0" applyNumberFormat="1" applyFill="1" applyBorder="1" applyAlignment="1" applyProtection="1"/>
    <xf numFmtId="44" fontId="1" fillId="6" borderId="28" xfId="0" applyNumberFormat="1" applyFont="1" applyFill="1" applyBorder="1" applyProtection="1"/>
    <xf numFmtId="0" fontId="0" fillId="6" borderId="55" xfId="0" applyFont="1" applyFill="1" applyBorder="1" applyProtection="1"/>
    <xf numFmtId="0" fontId="0" fillId="6" borderId="28" xfId="0" applyFont="1" applyFill="1" applyBorder="1" applyProtection="1"/>
    <xf numFmtId="0" fontId="0" fillId="6" borderId="29" xfId="0" applyFont="1" applyFill="1" applyBorder="1" applyProtection="1"/>
    <xf numFmtId="0" fontId="0" fillId="6" borderId="0" xfId="0" applyFont="1" applyFill="1" applyBorder="1" applyProtection="1"/>
    <xf numFmtId="44" fontId="0" fillId="6" borderId="23" xfId="0" applyNumberFormat="1" applyFont="1" applyFill="1" applyBorder="1" applyProtection="1"/>
    <xf numFmtId="0" fontId="0" fillId="6" borderId="38" xfId="0" applyFont="1" applyFill="1" applyBorder="1" applyProtection="1"/>
    <xf numFmtId="165" fontId="0" fillId="3" borderId="6" xfId="0" applyNumberFormat="1" applyFill="1" applyBorder="1" applyAlignment="1" applyProtection="1">
      <alignment horizontal="left"/>
      <protection locked="0"/>
    </xf>
    <xf numFmtId="165" fontId="0" fillId="3" borderId="1" xfId="0" applyNumberForma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vertical="top"/>
      <protection locked="0"/>
    </xf>
    <xf numFmtId="14" fontId="0" fillId="0" borderId="59" xfId="0" applyNumberFormat="1" applyBorder="1" applyAlignment="1" applyProtection="1">
      <alignment horizontal="left"/>
      <protection locked="0"/>
    </xf>
    <xf numFmtId="165" fontId="0" fillId="0" borderId="1" xfId="0" applyNumberFormat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 wrapText="1"/>
      <protection locked="0"/>
    </xf>
    <xf numFmtId="0" fontId="0" fillId="0" borderId="6" xfId="0" applyBorder="1" applyAlignment="1" applyProtection="1">
      <alignment horizontal="center" wrapText="1"/>
      <protection locked="0"/>
    </xf>
    <xf numFmtId="0" fontId="0" fillId="0" borderId="1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4" fontId="0" fillId="0" borderId="32" xfId="0" applyNumberForma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0" fillId="0" borderId="63" xfId="0" applyBorder="1" applyAlignment="1" applyProtection="1">
      <alignment horizontal="left" wrapText="1"/>
      <protection locked="0"/>
    </xf>
    <xf numFmtId="0" fontId="0" fillId="0" borderId="63" xfId="0" applyBorder="1" applyProtection="1">
      <protection locked="0"/>
    </xf>
    <xf numFmtId="0" fontId="0" fillId="0" borderId="63" xfId="0" applyBorder="1" applyAlignment="1" applyProtection="1">
      <alignment horizontal="center"/>
      <protection locked="0"/>
    </xf>
    <xf numFmtId="44" fontId="0" fillId="0" borderId="19" xfId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" xfId="1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44" fontId="0" fillId="0" borderId="1" xfId="1" applyFont="1" applyFill="1" applyBorder="1" applyAlignment="1" applyProtection="1">
      <alignment horizontal="center"/>
      <protection locked="0"/>
    </xf>
    <xf numFmtId="44" fontId="0" fillId="0" borderId="1" xfId="1" applyFont="1" applyFill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/>
      <protection locked="0"/>
    </xf>
    <xf numFmtId="44" fontId="0" fillId="0" borderId="6" xfId="1" applyFont="1" applyBorder="1" applyProtection="1">
      <protection locked="0"/>
    </xf>
    <xf numFmtId="0" fontId="0" fillId="0" borderId="7" xfId="0" applyBorder="1" applyProtection="1">
      <protection locked="0"/>
    </xf>
    <xf numFmtId="44" fontId="0" fillId="0" borderId="1" xfId="1" applyFont="1" applyBorder="1" applyProtection="1">
      <protection locked="0"/>
    </xf>
    <xf numFmtId="0" fontId="0" fillId="0" borderId="2" xfId="0" applyBorder="1" applyProtection="1">
      <protection locked="0"/>
    </xf>
    <xf numFmtId="44" fontId="0" fillId="0" borderId="10" xfId="1" applyFont="1" applyBorder="1" applyProtection="1">
      <protection locked="0"/>
    </xf>
    <xf numFmtId="0" fontId="0" fillId="0" borderId="21" xfId="0" applyBorder="1" applyProtection="1"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48" xfId="0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0" borderId="22" xfId="0" applyBorder="1" applyAlignment="1" applyProtection="1">
      <protection locked="0"/>
    </xf>
    <xf numFmtId="0" fontId="6" fillId="3" borderId="21" xfId="0" applyFont="1" applyFill="1" applyBorder="1" applyAlignment="1" applyProtection="1"/>
    <xf numFmtId="44" fontId="0" fillId="3" borderId="14" xfId="0" applyNumberFormat="1" applyFill="1" applyBorder="1" applyAlignment="1" applyProtection="1"/>
    <xf numFmtId="0" fontId="16" fillId="4" borderId="2" xfId="0" applyFont="1" applyFill="1" applyBorder="1" applyAlignment="1" applyProtection="1">
      <alignment vertical="center" wrapText="1"/>
      <protection locked="0"/>
    </xf>
    <xf numFmtId="0" fontId="7" fillId="4" borderId="4" xfId="0" applyFont="1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165" fontId="0" fillId="0" borderId="6" xfId="0" applyNumberFormat="1" applyBorder="1" applyAlignment="1" applyProtection="1">
      <alignment horizontal="left"/>
      <protection locked="0"/>
    </xf>
    <xf numFmtId="0" fontId="0" fillId="0" borderId="6" xfId="0" applyBorder="1" applyProtection="1">
      <protection locked="0"/>
    </xf>
    <xf numFmtId="14" fontId="0" fillId="0" borderId="51" xfId="0" applyNumberFormat="1" applyBorder="1" applyAlignment="1" applyProtection="1">
      <alignment horizontal="left"/>
      <protection locked="0"/>
    </xf>
    <xf numFmtId="165" fontId="0" fillId="0" borderId="10" xfId="0" applyNumberFormat="1" applyBorder="1" applyAlignment="1" applyProtection="1">
      <alignment horizontal="left"/>
      <protection locked="0"/>
    </xf>
    <xf numFmtId="165" fontId="0" fillId="3" borderId="10" xfId="0" applyNumberFormat="1" applyFill="1" applyBorder="1" applyAlignment="1" applyProtection="1">
      <alignment horizontal="left"/>
      <protection locked="0"/>
    </xf>
    <xf numFmtId="0" fontId="0" fillId="0" borderId="70" xfId="0" applyBorder="1" applyAlignment="1" applyProtection="1">
      <alignment horizontal="left" wrapText="1"/>
      <protection locked="0"/>
    </xf>
    <xf numFmtId="0" fontId="0" fillId="0" borderId="70" xfId="0" applyBorder="1" applyAlignment="1" applyProtection="1">
      <alignment horizontal="center" wrapText="1"/>
      <protection locked="0"/>
    </xf>
    <xf numFmtId="0" fontId="0" fillId="0" borderId="10" xfId="0" applyBorder="1" applyProtection="1">
      <protection locked="0"/>
    </xf>
    <xf numFmtId="0" fontId="0" fillId="0" borderId="70" xfId="0" applyBorder="1" applyAlignment="1" applyProtection="1">
      <alignment horizontal="center"/>
      <protection locked="0"/>
    </xf>
    <xf numFmtId="0" fontId="0" fillId="0" borderId="6" xfId="0" applyFill="1" applyBorder="1" applyProtection="1"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0" borderId="1" xfId="0" applyFill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2" fillId="3" borderId="40" xfId="0" applyFont="1" applyFill="1" applyBorder="1" applyProtection="1"/>
    <xf numFmtId="0" fontId="12" fillId="3" borderId="39" xfId="0" applyFont="1" applyFill="1" applyBorder="1" applyAlignment="1" applyProtection="1">
      <alignment horizontal="center"/>
    </xf>
    <xf numFmtId="0" fontId="12" fillId="3" borderId="19" xfId="0" applyFont="1" applyFill="1" applyBorder="1" applyProtection="1"/>
    <xf numFmtId="0" fontId="12" fillId="3" borderId="20" xfId="0" applyFont="1" applyFill="1" applyBorder="1" applyProtection="1"/>
    <xf numFmtId="0" fontId="1" fillId="0" borderId="27" xfId="0" applyFont="1" applyBorder="1"/>
    <xf numFmtId="0" fontId="1" fillId="0" borderId="16" xfId="0" applyFont="1" applyBorder="1"/>
    <xf numFmtId="0" fontId="1" fillId="0" borderId="15" xfId="0" applyFont="1" applyBorder="1"/>
    <xf numFmtId="0" fontId="0" fillId="0" borderId="14" xfId="0" applyBorder="1"/>
    <xf numFmtId="0" fontId="0" fillId="0" borderId="39" xfId="0" applyBorder="1"/>
    <xf numFmtId="44" fontId="0" fillId="6" borderId="5" xfId="0" applyNumberFormat="1" applyFont="1" applyFill="1" applyBorder="1" applyProtection="1"/>
    <xf numFmtId="44" fontId="0" fillId="6" borderId="22" xfId="0" applyNumberFormat="1" applyFont="1" applyFill="1" applyBorder="1" applyProtection="1"/>
    <xf numFmtId="0" fontId="0" fillId="6" borderId="5" xfId="0" applyFont="1" applyFill="1" applyBorder="1" applyProtection="1"/>
    <xf numFmtId="0" fontId="0" fillId="6" borderId="18" xfId="0" applyFont="1" applyFill="1" applyBorder="1" applyProtection="1"/>
    <xf numFmtId="0" fontId="0" fillId="6" borderId="19" xfId="0" applyFont="1" applyFill="1" applyBorder="1" applyProtection="1"/>
    <xf numFmtId="0" fontId="0" fillId="6" borderId="20" xfId="0" applyFont="1" applyFill="1" applyBorder="1" applyProtection="1"/>
    <xf numFmtId="0" fontId="0" fillId="0" borderId="1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5" fillId="3" borderId="1" xfId="0" applyFont="1" applyFill="1" applyBorder="1" applyAlignment="1" applyProtection="1">
      <alignment vertical="center"/>
    </xf>
    <xf numFmtId="0" fontId="12" fillId="4" borderId="1" xfId="0" applyFont="1" applyFill="1" applyBorder="1" applyAlignment="1" applyProtection="1">
      <alignment horizontal="left" vertical="center"/>
      <protection locked="0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4" borderId="18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1" fillId="4" borderId="30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7" fillId="3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5" fillId="0" borderId="3" xfId="2" applyBorder="1" applyAlignment="1" applyProtection="1">
      <alignment horizontal="center" vertical="center"/>
      <protection locked="0"/>
    </xf>
    <xf numFmtId="0" fontId="12" fillId="0" borderId="46" xfId="0" applyFont="1" applyBorder="1" applyAlignment="1" applyProtection="1">
      <alignment horizontal="center" vertical="center"/>
      <protection locked="0"/>
    </xf>
    <xf numFmtId="0" fontId="0" fillId="0" borderId="2" xfId="0" applyBorder="1" applyProtection="1">
      <protection locked="0"/>
    </xf>
    <xf numFmtId="0" fontId="0" fillId="0" borderId="46" xfId="0" applyBorder="1" applyProtection="1">
      <protection locked="0"/>
    </xf>
    <xf numFmtId="0" fontId="1" fillId="3" borderId="18" xfId="0" applyFont="1" applyFill="1" applyBorder="1" applyAlignment="1" applyProtection="1">
      <alignment horizontal="right"/>
    </xf>
    <xf numFmtId="0" fontId="1" fillId="3" borderId="19" xfId="0" applyFont="1" applyFill="1" applyBorder="1" applyAlignment="1" applyProtection="1">
      <alignment horizontal="right"/>
    </xf>
    <xf numFmtId="0" fontId="1" fillId="3" borderId="25" xfId="0" applyFont="1" applyFill="1" applyBorder="1" applyAlignment="1" applyProtection="1">
      <alignment horizontal="right"/>
    </xf>
    <xf numFmtId="0" fontId="1" fillId="3" borderId="18" xfId="0" applyFont="1" applyFill="1" applyBorder="1" applyAlignment="1" applyProtection="1">
      <alignment horizontal="center" vertical="center" wrapText="1"/>
    </xf>
    <xf numFmtId="0" fontId="1" fillId="3" borderId="19" xfId="0" applyFont="1" applyFill="1" applyBorder="1" applyAlignment="1" applyProtection="1">
      <alignment horizontal="center" vertical="center" wrapText="1"/>
    </xf>
    <xf numFmtId="0" fontId="0" fillId="0" borderId="40" xfId="0" applyBorder="1" applyAlignment="1" applyProtection="1">
      <alignment horizontal="left" vertical="top"/>
      <protection locked="0"/>
    </xf>
    <xf numFmtId="0" fontId="0" fillId="0" borderId="41" xfId="0" applyBorder="1" applyAlignment="1" applyProtection="1">
      <alignment horizontal="left" vertical="top"/>
      <protection locked="0"/>
    </xf>
    <xf numFmtId="0" fontId="0" fillId="0" borderId="42" xfId="0" applyBorder="1" applyAlignment="1" applyProtection="1">
      <alignment horizontal="left" vertical="top"/>
      <protection locked="0"/>
    </xf>
    <xf numFmtId="0" fontId="0" fillId="4" borderId="45" xfId="0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center"/>
    </xf>
    <xf numFmtId="0" fontId="0" fillId="4" borderId="4" xfId="0" applyFill="1" applyBorder="1" applyAlignment="1" applyProtection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59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1" fillId="3" borderId="30" xfId="0" applyFont="1" applyFill="1" applyBorder="1" applyAlignment="1" applyProtection="1">
      <alignment horizontal="right"/>
    </xf>
    <xf numFmtId="0" fontId="11" fillId="3" borderId="27" xfId="0" applyFont="1" applyFill="1" applyBorder="1" applyAlignment="1" applyProtection="1">
      <alignment horizontal="center" vertical="center"/>
    </xf>
    <xf numFmtId="0" fontId="11" fillId="3" borderId="28" xfId="0" applyFont="1" applyFill="1" applyBorder="1" applyAlignment="1" applyProtection="1">
      <alignment horizontal="center" vertical="center"/>
    </xf>
    <xf numFmtId="0" fontId="11" fillId="3" borderId="29" xfId="0" applyFont="1" applyFill="1" applyBorder="1" applyAlignment="1" applyProtection="1">
      <alignment horizontal="center" vertical="center"/>
    </xf>
    <xf numFmtId="0" fontId="11" fillId="3" borderId="15" xfId="0" applyFont="1" applyFill="1" applyBorder="1" applyAlignment="1" applyProtection="1">
      <alignment horizontal="center" vertical="center"/>
    </xf>
    <xf numFmtId="0" fontId="11" fillId="3" borderId="25" xfId="0" applyFont="1" applyFill="1" applyBorder="1" applyAlignment="1" applyProtection="1">
      <alignment horizontal="center" vertical="center"/>
    </xf>
    <xf numFmtId="0" fontId="11" fillId="3" borderId="30" xfId="0" applyFont="1" applyFill="1" applyBorder="1" applyAlignment="1" applyProtection="1">
      <alignment horizontal="center" vertical="center"/>
    </xf>
    <xf numFmtId="0" fontId="1" fillId="4" borderId="27" xfId="0" applyFont="1" applyFill="1" applyBorder="1" applyAlignment="1" applyProtection="1">
      <alignment horizontal="center" vertical="center" wrapText="1"/>
    </xf>
    <xf numFmtId="0" fontId="1" fillId="4" borderId="28" xfId="0" applyFont="1" applyFill="1" applyBorder="1" applyAlignment="1" applyProtection="1">
      <alignment horizontal="center" vertical="center" wrapText="1"/>
    </xf>
    <xf numFmtId="0" fontId="1" fillId="4" borderId="29" xfId="0" applyFont="1" applyFill="1" applyBorder="1" applyAlignment="1" applyProtection="1">
      <alignment horizontal="center" vertical="center" wrapText="1"/>
    </xf>
    <xf numFmtId="0" fontId="1" fillId="4" borderId="16" xfId="0" applyFont="1" applyFill="1" applyBorder="1" applyAlignment="1" applyProtection="1">
      <alignment horizontal="center" vertical="center" wrapText="1"/>
    </xf>
    <xf numFmtId="0" fontId="1" fillId="4" borderId="0" xfId="0" applyFont="1" applyFill="1" applyBorder="1" applyAlignment="1" applyProtection="1">
      <alignment horizontal="center" vertical="center" wrapText="1"/>
    </xf>
    <xf numFmtId="0" fontId="1" fillId="4" borderId="38" xfId="0" applyFont="1" applyFill="1" applyBorder="1" applyAlignment="1" applyProtection="1">
      <alignment horizontal="center" vertical="center" wrapText="1"/>
    </xf>
    <xf numFmtId="0" fontId="1" fillId="4" borderId="15" xfId="0" applyFont="1" applyFill="1" applyBorder="1" applyAlignment="1" applyProtection="1">
      <alignment horizontal="center" vertical="center" wrapText="1"/>
    </xf>
    <xf numFmtId="0" fontId="1" fillId="4" borderId="25" xfId="0" applyFont="1" applyFill="1" applyBorder="1" applyAlignment="1" applyProtection="1">
      <alignment horizontal="center" vertical="center" wrapText="1"/>
    </xf>
    <xf numFmtId="0" fontId="1" fillId="4" borderId="30" xfId="0" applyFont="1" applyFill="1" applyBorder="1" applyAlignment="1" applyProtection="1">
      <alignment horizontal="center" vertical="center" wrapText="1"/>
    </xf>
    <xf numFmtId="0" fontId="1" fillId="3" borderId="40" xfId="0" applyFont="1" applyFill="1" applyBorder="1" applyAlignment="1" applyProtection="1">
      <alignment horizontal="center" vertical="center"/>
    </xf>
    <xf numFmtId="0" fontId="1" fillId="3" borderId="41" xfId="0" applyFont="1" applyFill="1" applyBorder="1" applyAlignment="1" applyProtection="1">
      <alignment horizontal="center" vertical="center"/>
    </xf>
    <xf numFmtId="0" fontId="0" fillId="4" borderId="59" xfId="0" applyFill="1" applyBorder="1" applyAlignment="1" applyProtection="1">
      <alignment horizontal="center"/>
    </xf>
    <xf numFmtId="0" fontId="0" fillId="4" borderId="6" xfId="0" applyFill="1" applyBorder="1" applyAlignment="1" applyProtection="1">
      <alignment horizontal="center"/>
    </xf>
    <xf numFmtId="0" fontId="0" fillId="4" borderId="32" xfId="0" applyFill="1" applyBorder="1" applyAlignment="1" applyProtection="1">
      <alignment horizontal="center"/>
    </xf>
    <xf numFmtId="0" fontId="0" fillId="4" borderId="1" xfId="0" applyFill="1" applyBorder="1" applyAlignment="1" applyProtection="1">
      <alignment horizontal="center"/>
    </xf>
    <xf numFmtId="0" fontId="0" fillId="6" borderId="0" xfId="0" applyFont="1" applyFill="1" applyBorder="1" applyAlignment="1" applyProtection="1">
      <alignment horizontal="center"/>
    </xf>
    <xf numFmtId="0" fontId="20" fillId="6" borderId="19" xfId="0" applyFont="1" applyFill="1" applyBorder="1" applyAlignment="1" applyProtection="1">
      <alignment horizontal="center" vertical="center"/>
    </xf>
    <xf numFmtId="0" fontId="13" fillId="6" borderId="28" xfId="0" applyFont="1" applyFill="1" applyBorder="1" applyAlignment="1" applyProtection="1">
      <alignment horizontal="center"/>
    </xf>
    <xf numFmtId="0" fontId="1" fillId="3" borderId="28" xfId="0" applyFont="1" applyFill="1" applyBorder="1" applyAlignment="1" applyProtection="1">
      <alignment horizontal="center" vertical="center"/>
    </xf>
    <xf numFmtId="0" fontId="1" fillId="3" borderId="29" xfId="0" applyFont="1" applyFill="1" applyBorder="1" applyAlignment="1" applyProtection="1">
      <alignment horizontal="center" vertical="center"/>
    </xf>
    <xf numFmtId="44" fontId="0" fillId="0" borderId="4" xfId="1" applyFont="1" applyFill="1" applyBorder="1" applyProtection="1">
      <protection locked="0"/>
    </xf>
    <xf numFmtId="44" fontId="0" fillId="0" borderId="1" xfId="1" applyFont="1" applyFill="1" applyBorder="1" applyProtection="1">
      <protection locked="0"/>
    </xf>
    <xf numFmtId="44" fontId="0" fillId="0" borderId="33" xfId="1" applyFont="1" applyFill="1" applyBorder="1" applyProtection="1">
      <protection locked="0"/>
    </xf>
    <xf numFmtId="44" fontId="0" fillId="0" borderId="13" xfId="1" applyFont="1" applyFill="1" applyBorder="1" applyProtection="1">
      <protection locked="0"/>
    </xf>
    <xf numFmtId="44" fontId="0" fillId="0" borderId="10" xfId="1" applyFont="1" applyFill="1" applyBorder="1" applyProtection="1">
      <protection locked="0"/>
    </xf>
    <xf numFmtId="44" fontId="0" fillId="0" borderId="58" xfId="1" applyFont="1" applyFill="1" applyBorder="1" applyProtection="1">
      <protection locked="0"/>
    </xf>
    <xf numFmtId="44" fontId="21" fillId="6" borderId="19" xfId="1" applyFont="1" applyFill="1" applyBorder="1" applyAlignment="1" applyProtection="1">
      <alignment horizontal="left" vertical="center"/>
    </xf>
    <xf numFmtId="0" fontId="0" fillId="4" borderId="16" xfId="0" applyFill="1" applyBorder="1" applyAlignment="1" applyProtection="1">
      <alignment horizontal="center" vertical="top" wrapText="1"/>
    </xf>
    <xf numFmtId="0" fontId="0" fillId="4" borderId="38" xfId="0" applyFill="1" applyBorder="1" applyAlignment="1" applyProtection="1">
      <alignment horizontal="center" vertical="top" wrapText="1"/>
    </xf>
    <xf numFmtId="0" fontId="1" fillId="4" borderId="27" xfId="0" applyFont="1" applyFill="1" applyBorder="1" applyAlignment="1" applyProtection="1">
      <alignment horizontal="center"/>
    </xf>
    <xf numFmtId="0" fontId="1" fillId="4" borderId="29" xfId="0" applyFont="1" applyFill="1" applyBorder="1" applyAlignment="1" applyProtection="1">
      <alignment horizontal="center"/>
    </xf>
    <xf numFmtId="0" fontId="0" fillId="4" borderId="27" xfId="0" applyFill="1" applyBorder="1" applyAlignment="1" applyProtection="1">
      <alignment horizontal="center" vertical="center" wrapText="1"/>
    </xf>
    <xf numFmtId="0" fontId="0" fillId="4" borderId="28" xfId="0" applyFill="1" applyBorder="1" applyAlignment="1" applyProtection="1">
      <alignment horizontal="center" vertical="center" wrapText="1"/>
    </xf>
    <xf numFmtId="0" fontId="0" fillId="4" borderId="29" xfId="0" applyFill="1" applyBorder="1" applyAlignment="1" applyProtection="1">
      <alignment horizontal="center" vertical="center" wrapText="1"/>
    </xf>
    <xf numFmtId="0" fontId="0" fillId="4" borderId="16" xfId="0" applyFill="1" applyBorder="1" applyAlignment="1" applyProtection="1">
      <alignment horizontal="center" vertical="center" wrapText="1"/>
    </xf>
    <xf numFmtId="0" fontId="0" fillId="4" borderId="0" xfId="0" applyFill="1" applyBorder="1" applyAlignment="1" applyProtection="1">
      <alignment horizontal="center" vertical="center" wrapText="1"/>
    </xf>
    <xf numFmtId="0" fontId="0" fillId="4" borderId="38" xfId="0" applyFill="1" applyBorder="1" applyAlignment="1" applyProtection="1">
      <alignment horizontal="center" vertical="center" wrapText="1"/>
    </xf>
    <xf numFmtId="0" fontId="0" fillId="4" borderId="15" xfId="0" applyFill="1" applyBorder="1" applyAlignment="1" applyProtection="1">
      <alignment horizontal="center" vertical="center" wrapText="1"/>
    </xf>
    <xf numFmtId="0" fontId="0" fillId="4" borderId="25" xfId="0" applyFill="1" applyBorder="1" applyAlignment="1" applyProtection="1">
      <alignment horizontal="center" vertical="center" wrapText="1"/>
    </xf>
    <xf numFmtId="0" fontId="0" fillId="4" borderId="30" xfId="0" applyFill="1" applyBorder="1" applyAlignment="1" applyProtection="1">
      <alignment horizontal="center" vertical="center" wrapText="1"/>
    </xf>
    <xf numFmtId="1" fontId="22" fillId="4" borderId="28" xfId="0" applyNumberFormat="1" applyFont="1" applyFill="1" applyBorder="1" applyAlignment="1" applyProtection="1">
      <alignment horizontal="center" vertical="center" wrapText="1"/>
    </xf>
    <xf numFmtId="1" fontId="22" fillId="4" borderId="0" xfId="0" applyNumberFormat="1" applyFont="1" applyFill="1" applyBorder="1" applyAlignment="1" applyProtection="1">
      <alignment horizontal="center" vertical="center" wrapText="1"/>
    </xf>
    <xf numFmtId="1" fontId="22" fillId="4" borderId="25" xfId="0" applyNumberFormat="1" applyFont="1" applyFill="1" applyBorder="1" applyAlignment="1" applyProtection="1">
      <alignment horizontal="center" vertical="center" wrapText="1"/>
    </xf>
    <xf numFmtId="0" fontId="6" fillId="4" borderId="5" xfId="0" applyFont="1" applyFill="1" applyBorder="1" applyAlignment="1" applyProtection="1">
      <alignment horizontal="center" vertical="center" wrapText="1"/>
    </xf>
    <xf numFmtId="0" fontId="6" fillId="4" borderId="50" xfId="0" applyFont="1" applyFill="1" applyBorder="1" applyAlignment="1" applyProtection="1">
      <alignment horizontal="center" vertical="center" wrapText="1"/>
    </xf>
    <xf numFmtId="0" fontId="6" fillId="4" borderId="0" xfId="0" applyFont="1" applyFill="1" applyBorder="1" applyAlignment="1" applyProtection="1">
      <alignment horizontal="center" vertical="center" wrapText="1"/>
    </xf>
    <xf numFmtId="0" fontId="6" fillId="4" borderId="38" xfId="0" applyFont="1" applyFill="1" applyBorder="1" applyAlignment="1" applyProtection="1">
      <alignment horizontal="center" vertical="center" wrapText="1"/>
    </xf>
    <xf numFmtId="0" fontId="6" fillId="4" borderId="25" xfId="0" applyFont="1" applyFill="1" applyBorder="1" applyAlignment="1" applyProtection="1">
      <alignment horizontal="center" vertical="center" wrapText="1"/>
    </xf>
    <xf numFmtId="0" fontId="6" fillId="4" borderId="30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34" xfId="0" applyFont="1" applyFill="1" applyBorder="1" applyAlignment="1" applyProtection="1">
      <alignment horizontal="center" vertical="center" wrapText="1"/>
    </xf>
    <xf numFmtId="0" fontId="12" fillId="0" borderId="48" xfId="0" applyFont="1" applyBorder="1" applyAlignment="1" applyProtection="1">
      <alignment horizontal="left" vertical="center"/>
      <protection locked="0"/>
    </xf>
    <xf numFmtId="0" fontId="12" fillId="0" borderId="31" xfId="0" applyFont="1" applyBorder="1" applyAlignment="1" applyProtection="1">
      <alignment horizontal="left" vertical="center"/>
      <protection locked="0"/>
    </xf>
    <xf numFmtId="0" fontId="12" fillId="0" borderId="44" xfId="0" applyFont="1" applyBorder="1" applyAlignment="1" applyProtection="1">
      <alignment horizontal="left" vertical="center"/>
      <protection locked="0"/>
    </xf>
    <xf numFmtId="0" fontId="2" fillId="3" borderId="18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/>
    </xf>
    <xf numFmtId="0" fontId="2" fillId="3" borderId="20" xfId="0" applyFont="1" applyFill="1" applyBorder="1" applyAlignment="1" applyProtection="1">
      <alignment horizontal="center" vertical="center"/>
    </xf>
    <xf numFmtId="0" fontId="5" fillId="3" borderId="45" xfId="0" applyFont="1" applyFill="1" applyBorder="1" applyAlignment="1" applyProtection="1">
      <alignment horizontal="center"/>
    </xf>
    <xf numFmtId="0" fontId="5" fillId="3" borderId="3" xfId="0" applyFont="1" applyFill="1" applyBorder="1" applyAlignment="1" applyProtection="1">
      <alignment horizontal="center"/>
    </xf>
    <xf numFmtId="0" fontId="5" fillId="3" borderId="5" xfId="0" applyFont="1" applyFill="1" applyBorder="1" applyAlignment="1" applyProtection="1">
      <alignment horizontal="center"/>
    </xf>
    <xf numFmtId="0" fontId="5" fillId="3" borderId="46" xfId="0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center"/>
    </xf>
    <xf numFmtId="0" fontId="5" fillId="3" borderId="43" xfId="0" applyFont="1" applyFill="1" applyBorder="1" applyAlignment="1" applyProtection="1">
      <alignment horizontal="center"/>
    </xf>
    <xf numFmtId="0" fontId="5" fillId="3" borderId="31" xfId="0" applyFont="1" applyFill="1" applyBorder="1" applyAlignment="1" applyProtection="1">
      <alignment horizontal="center"/>
    </xf>
    <xf numFmtId="0" fontId="5" fillId="3" borderId="8" xfId="0" applyFont="1" applyFill="1" applyBorder="1" applyAlignment="1" applyProtection="1">
      <alignment horizontal="center"/>
    </xf>
    <xf numFmtId="0" fontId="5" fillId="3" borderId="44" xfId="0" applyFont="1" applyFill="1" applyBorder="1" applyAlignment="1" applyProtection="1">
      <alignment horizontal="center"/>
    </xf>
    <xf numFmtId="0" fontId="5" fillId="0" borderId="45" xfId="0" applyFont="1" applyFill="1" applyBorder="1" applyAlignment="1" applyProtection="1">
      <alignment horizontal="left" vertical="top" wrapText="1"/>
      <protection locked="0"/>
    </xf>
    <xf numFmtId="0" fontId="5" fillId="0" borderId="3" xfId="0" applyFont="1" applyFill="1" applyBorder="1" applyAlignment="1" applyProtection="1">
      <alignment horizontal="left" vertical="top" wrapText="1"/>
      <protection locked="0"/>
    </xf>
    <xf numFmtId="0" fontId="5" fillId="0" borderId="46" xfId="0" applyFont="1" applyFill="1" applyBorder="1" applyAlignment="1" applyProtection="1">
      <alignment horizontal="left" vertical="top" wrapText="1"/>
      <protection locked="0"/>
    </xf>
    <xf numFmtId="0" fontId="1" fillId="3" borderId="40" xfId="0" applyFont="1" applyFill="1" applyBorder="1" applyAlignment="1" applyProtection="1">
      <alignment horizontal="center" wrapText="1"/>
    </xf>
    <xf numFmtId="0" fontId="1" fillId="3" borderId="42" xfId="0" applyFont="1" applyFill="1" applyBorder="1" applyAlignment="1" applyProtection="1">
      <alignment horizontal="center" wrapText="1"/>
    </xf>
    <xf numFmtId="0" fontId="0" fillId="0" borderId="66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63" xfId="0" applyBorder="1" applyAlignment="1" applyProtection="1">
      <alignment horizontal="center"/>
      <protection locked="0"/>
    </xf>
    <xf numFmtId="0" fontId="0" fillId="0" borderId="67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left" vertical="center" wrapText="1"/>
      <protection locked="0"/>
    </xf>
    <xf numFmtId="0" fontId="0" fillId="0" borderId="25" xfId="0" applyBorder="1" applyAlignment="1" applyProtection="1">
      <alignment horizontal="left" vertical="center" wrapText="1"/>
      <protection locked="0"/>
    </xf>
    <xf numFmtId="0" fontId="0" fillId="0" borderId="30" xfId="0" applyBorder="1" applyAlignment="1" applyProtection="1">
      <alignment horizontal="left" vertical="center" wrapText="1"/>
      <protection locked="0"/>
    </xf>
    <xf numFmtId="0" fontId="1" fillId="0" borderId="41" xfId="0" applyFont="1" applyFill="1" applyBorder="1" applyAlignment="1" applyProtection="1">
      <alignment horizontal="center" vertical="center"/>
      <protection locked="0"/>
    </xf>
    <xf numFmtId="0" fontId="1" fillId="0" borderId="42" xfId="0" applyFont="1" applyFill="1" applyBorder="1" applyAlignment="1" applyProtection="1">
      <alignment horizontal="center" vertical="center"/>
      <protection locked="0"/>
    </xf>
    <xf numFmtId="0" fontId="1" fillId="4" borderId="18" xfId="0" applyFont="1" applyFill="1" applyBorder="1" applyAlignment="1" applyProtection="1">
      <alignment horizontal="center" vertical="center" wrapText="1"/>
    </xf>
    <xf numFmtId="0" fontId="1" fillId="4" borderId="19" xfId="0" applyFont="1" applyFill="1" applyBorder="1" applyAlignment="1" applyProtection="1">
      <alignment horizontal="center" vertical="center" wrapText="1"/>
    </xf>
    <xf numFmtId="0" fontId="5" fillId="0" borderId="45" xfId="0" applyFont="1" applyFill="1" applyBorder="1" applyAlignment="1" applyProtection="1">
      <alignment vertical="top" wrapText="1"/>
      <protection locked="0"/>
    </xf>
    <xf numFmtId="0" fontId="5" fillId="0" borderId="3" xfId="0" applyFont="1" applyFill="1" applyBorder="1" applyAlignment="1" applyProtection="1">
      <alignment vertical="top" wrapText="1"/>
      <protection locked="0"/>
    </xf>
    <xf numFmtId="0" fontId="5" fillId="0" borderId="46" xfId="0" applyFont="1" applyFill="1" applyBorder="1" applyAlignment="1" applyProtection="1">
      <alignment vertical="top" wrapText="1"/>
      <protection locked="0"/>
    </xf>
    <xf numFmtId="0" fontId="5" fillId="2" borderId="45" xfId="0" applyFont="1" applyFill="1" applyBorder="1" applyAlignment="1" applyProtection="1">
      <alignment horizontal="center"/>
    </xf>
    <xf numFmtId="0" fontId="5" fillId="2" borderId="3" xfId="0" applyFont="1" applyFill="1" applyBorder="1" applyAlignment="1" applyProtection="1">
      <alignment horizontal="center"/>
    </xf>
    <xf numFmtId="0" fontId="5" fillId="2" borderId="46" xfId="0" applyFont="1" applyFill="1" applyBorder="1" applyAlignment="1" applyProtection="1">
      <alignment horizontal="center"/>
    </xf>
    <xf numFmtId="0" fontId="6" fillId="3" borderId="45" xfId="0" applyFont="1" applyFill="1" applyBorder="1" applyAlignment="1" applyProtection="1">
      <alignment horizontal="left" wrapText="1"/>
    </xf>
    <xf numFmtId="0" fontId="6" fillId="3" borderId="3" xfId="0" applyFont="1" applyFill="1" applyBorder="1" applyAlignment="1" applyProtection="1">
      <alignment horizontal="left" wrapText="1"/>
    </xf>
    <xf numFmtId="0" fontId="7" fillId="3" borderId="43" xfId="0" applyFont="1" applyFill="1" applyBorder="1" applyAlignment="1" applyProtection="1">
      <alignment horizontal="center" vertical="top" wrapText="1"/>
    </xf>
    <xf numFmtId="0" fontId="7" fillId="3" borderId="52" xfId="0" applyFont="1" applyFill="1" applyBorder="1" applyAlignment="1" applyProtection="1">
      <alignment horizontal="center" vertical="top" wrapText="1"/>
    </xf>
    <xf numFmtId="0" fontId="4" fillId="0" borderId="48" xfId="0" applyFont="1" applyBorder="1" applyAlignment="1" applyProtection="1">
      <alignment horizontal="center" vertical="center"/>
      <protection locked="0"/>
    </xf>
    <xf numFmtId="0" fontId="4" fillId="0" borderId="52" xfId="0" applyFont="1" applyBorder="1" applyAlignment="1" applyProtection="1">
      <alignment horizontal="center" vertical="center"/>
      <protection locked="0"/>
    </xf>
    <xf numFmtId="0" fontId="7" fillId="3" borderId="48" xfId="0" applyFont="1" applyFill="1" applyBorder="1" applyAlignment="1" applyProtection="1">
      <alignment horizontal="center" vertical="top" wrapText="1"/>
    </xf>
    <xf numFmtId="164" fontId="4" fillId="0" borderId="48" xfId="0" applyNumberFormat="1" applyFont="1" applyBorder="1" applyAlignment="1" applyProtection="1">
      <alignment horizontal="center" vertical="center"/>
      <protection locked="0"/>
    </xf>
    <xf numFmtId="164" fontId="4" fillId="0" borderId="52" xfId="0" applyNumberFormat="1" applyFont="1" applyBorder="1" applyAlignment="1" applyProtection="1">
      <alignment horizontal="center" vertical="center"/>
      <protection locked="0"/>
    </xf>
    <xf numFmtId="0" fontId="4" fillId="0" borderId="48" xfId="0" applyNumberFormat="1" applyFont="1" applyBorder="1" applyAlignment="1" applyProtection="1">
      <alignment horizontal="center" vertical="center"/>
      <protection locked="0"/>
    </xf>
    <xf numFmtId="0" fontId="4" fillId="0" borderId="52" xfId="0" applyNumberFormat="1" applyFont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center" vertical="top"/>
      <protection locked="0"/>
    </xf>
    <xf numFmtId="0" fontId="6" fillId="0" borderId="8" xfId="0" applyFont="1" applyFill="1" applyBorder="1" applyAlignment="1" applyProtection="1">
      <alignment horizontal="center" vertical="top"/>
      <protection locked="0"/>
    </xf>
    <xf numFmtId="0" fontId="6" fillId="0" borderId="9" xfId="0" applyFont="1" applyFill="1" applyBorder="1" applyAlignment="1" applyProtection="1">
      <alignment horizontal="center" vertical="top"/>
      <protection locked="0"/>
    </xf>
    <xf numFmtId="0" fontId="6" fillId="3" borderId="45" xfId="0" applyFont="1" applyFill="1" applyBorder="1" applyAlignment="1" applyProtection="1">
      <alignment horizontal="left"/>
    </xf>
    <xf numFmtId="0" fontId="6" fillId="3" borderId="3" xfId="0" applyFont="1" applyFill="1" applyBorder="1" applyAlignment="1" applyProtection="1">
      <alignment horizontal="left"/>
    </xf>
    <xf numFmtId="0" fontId="6" fillId="0" borderId="22" xfId="0" applyFont="1" applyFill="1" applyBorder="1" applyAlignment="1" applyProtection="1">
      <alignment horizontal="center" vertical="top" wrapText="1"/>
      <protection locked="0"/>
    </xf>
    <xf numFmtId="0" fontId="6" fillId="0" borderId="5" xfId="0" applyFont="1" applyFill="1" applyBorder="1" applyAlignment="1" applyProtection="1">
      <alignment horizontal="center" vertical="top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0" fontId="6" fillId="0" borderId="23" xfId="0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0" fontId="6" fillId="0" borderId="37" xfId="0" applyFont="1" applyFill="1" applyBorder="1" applyAlignment="1" applyProtection="1">
      <alignment horizontal="center" vertical="top"/>
      <protection locked="0"/>
    </xf>
    <xf numFmtId="0" fontId="15" fillId="0" borderId="7" xfId="2" applyFill="1" applyBorder="1" applyAlignment="1" applyProtection="1">
      <alignment horizontal="center" vertical="top"/>
      <protection locked="0"/>
    </xf>
    <xf numFmtId="0" fontId="5" fillId="0" borderId="35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5" fillId="0" borderId="36" xfId="0" applyFont="1" applyFill="1" applyBorder="1" applyAlignment="1" applyProtection="1">
      <alignment horizontal="left" vertical="top" wrapText="1"/>
      <protection locked="0"/>
    </xf>
    <xf numFmtId="0" fontId="7" fillId="3" borderId="54" xfId="0" applyFont="1" applyFill="1" applyBorder="1" applyAlignment="1" applyProtection="1">
      <alignment horizontal="center" vertical="center" wrapText="1"/>
    </xf>
    <xf numFmtId="0" fontId="7" fillId="3" borderId="5" xfId="0" applyFont="1" applyFill="1" applyBorder="1" applyAlignment="1" applyProtection="1">
      <alignment horizontal="center" vertical="center" wrapText="1"/>
    </xf>
    <xf numFmtId="0" fontId="7" fillId="3" borderId="11" xfId="0" applyFont="1" applyFill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center" vertical="top" wrapText="1"/>
    </xf>
    <xf numFmtId="0" fontId="7" fillId="3" borderId="4" xfId="0" applyFont="1" applyFill="1" applyBorder="1" applyAlignment="1" applyProtection="1">
      <alignment horizontal="center" vertical="top" wrapText="1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7" fillId="3" borderId="45" xfId="0" applyFont="1" applyFill="1" applyBorder="1" applyAlignment="1" applyProtection="1">
      <alignment horizontal="center" vertical="top" wrapText="1"/>
    </xf>
    <xf numFmtId="44" fontId="1" fillId="0" borderId="2" xfId="1" applyFont="1" applyBorder="1" applyAlignment="1" applyProtection="1">
      <alignment horizontal="left" vertical="center"/>
      <protection locked="0"/>
    </xf>
    <xf numFmtId="44" fontId="1" fillId="0" borderId="4" xfId="1" applyFont="1" applyBorder="1" applyAlignment="1" applyProtection="1">
      <alignment horizontal="left" vertical="center"/>
      <protection locked="0"/>
    </xf>
    <xf numFmtId="0" fontId="1" fillId="3" borderId="56" xfId="0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1" xfId="0" applyBorder="1" applyProtection="1">
      <protection locked="0"/>
    </xf>
    <xf numFmtId="0" fontId="0" fillId="0" borderId="33" xfId="0" applyBorder="1" applyProtection="1">
      <protection locked="0"/>
    </xf>
    <xf numFmtId="0" fontId="7" fillId="4" borderId="27" xfId="0" applyFont="1" applyFill="1" applyBorder="1" applyAlignment="1" applyProtection="1">
      <alignment horizontal="center" vertical="center" wrapText="1"/>
    </xf>
    <xf numFmtId="0" fontId="7" fillId="4" borderId="28" xfId="0" applyFont="1" applyFill="1" applyBorder="1" applyAlignment="1" applyProtection="1">
      <alignment horizontal="center" vertical="center" wrapText="1"/>
    </xf>
    <xf numFmtId="0" fontId="7" fillId="4" borderId="16" xfId="0" applyFont="1" applyFill="1" applyBorder="1" applyAlignment="1" applyProtection="1">
      <alignment horizontal="center" vertical="center" wrapText="1"/>
    </xf>
    <xf numFmtId="0" fontId="7" fillId="4" borderId="0" xfId="0" applyFont="1" applyFill="1" applyBorder="1" applyAlignment="1" applyProtection="1">
      <alignment horizontal="center" vertical="center" wrapText="1"/>
    </xf>
    <xf numFmtId="0" fontId="7" fillId="4" borderId="15" xfId="0" applyFont="1" applyFill="1" applyBorder="1" applyAlignment="1" applyProtection="1">
      <alignment horizontal="center" vertical="center" wrapText="1"/>
    </xf>
    <xf numFmtId="0" fontId="7" fillId="4" borderId="25" xfId="0" applyFont="1" applyFill="1" applyBorder="1" applyAlignment="1" applyProtection="1">
      <alignment horizontal="center" vertical="center" wrapText="1"/>
    </xf>
    <xf numFmtId="0" fontId="0" fillId="0" borderId="51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5" fillId="3" borderId="40" xfId="0" applyFont="1" applyFill="1" applyBorder="1" applyAlignment="1" applyProtection="1">
      <alignment horizontal="center"/>
    </xf>
    <xf numFmtId="0" fontId="5" fillId="3" borderId="41" xfId="0" applyFont="1" applyFill="1" applyBorder="1" applyAlignment="1" applyProtection="1">
      <alignment horizontal="center"/>
    </xf>
    <xf numFmtId="0" fontId="5" fillId="3" borderId="42" xfId="0" applyFont="1" applyFill="1" applyBorder="1" applyAlignment="1" applyProtection="1">
      <alignment horizontal="center"/>
    </xf>
    <xf numFmtId="0" fontId="0" fillId="0" borderId="22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0" fontId="1" fillId="3" borderId="27" xfId="0" applyFont="1" applyFill="1" applyBorder="1" applyAlignment="1" applyProtection="1">
      <alignment horizontal="center" vertical="center"/>
    </xf>
    <xf numFmtId="0" fontId="1" fillId="3" borderId="53" xfId="0" applyFont="1" applyFill="1" applyBorder="1" applyAlignment="1" applyProtection="1">
      <alignment horizontal="center" vertical="center" wrapText="1"/>
    </xf>
    <xf numFmtId="0" fontId="4" fillId="0" borderId="2" xfId="0" applyNumberFormat="1" applyFont="1" applyBorder="1" applyAlignment="1" applyProtection="1">
      <alignment horizontal="center" vertical="center"/>
      <protection locked="0"/>
    </xf>
    <xf numFmtId="0" fontId="4" fillId="0" borderId="4" xfId="0" applyNumberFormat="1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7" fillId="4" borderId="64" xfId="0" applyFont="1" applyFill="1" applyBorder="1" applyAlignment="1" applyProtection="1">
      <alignment horizontal="center" vertical="center" wrapText="1"/>
    </xf>
    <xf numFmtId="0" fontId="7" fillId="4" borderId="65" xfId="0" applyFont="1" applyFill="1" applyBorder="1" applyAlignment="1" applyProtection="1">
      <alignment horizontal="center" vertical="center" wrapText="1"/>
    </xf>
    <xf numFmtId="0" fontId="7" fillId="4" borderId="66" xfId="0" applyFont="1" applyFill="1" applyBorder="1" applyAlignment="1" applyProtection="1">
      <alignment horizontal="center" vertical="center" wrapText="1"/>
    </xf>
    <xf numFmtId="44" fontId="4" fillId="0" borderId="22" xfId="1" applyFont="1" applyBorder="1" applyAlignment="1" applyProtection="1">
      <alignment horizontal="center" vertical="center"/>
      <protection locked="0"/>
    </xf>
    <xf numFmtId="44" fontId="4" fillId="0" borderId="11" xfId="1" applyFon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9" xfId="0" applyBorder="1" applyAlignment="1" applyProtection="1">
      <alignment horizontal="left" vertical="top"/>
      <protection locked="0"/>
    </xf>
    <xf numFmtId="0" fontId="0" fillId="0" borderId="20" xfId="0" applyBorder="1" applyAlignment="1" applyProtection="1">
      <alignment horizontal="left" vertical="top"/>
      <protection locked="0"/>
    </xf>
    <xf numFmtId="0" fontId="1" fillId="3" borderId="20" xfId="0" applyFont="1" applyFill="1" applyBorder="1" applyAlignment="1" applyProtection="1">
      <alignment horizontal="center" vertical="center" wrapText="1"/>
    </xf>
    <xf numFmtId="0" fontId="1" fillId="3" borderId="62" xfId="0" applyFont="1" applyFill="1" applyBorder="1" applyAlignment="1" applyProtection="1">
      <alignment horizontal="center" vertical="center"/>
    </xf>
    <xf numFmtId="0" fontId="0" fillId="0" borderId="49" xfId="0" applyBorder="1" applyAlignment="1" applyProtection="1">
      <alignment horizontal="center"/>
      <protection locked="0"/>
    </xf>
    <xf numFmtId="0" fontId="12" fillId="4" borderId="26" xfId="0" applyFont="1" applyFill="1" applyBorder="1" applyAlignment="1" applyProtection="1">
      <alignment horizontal="center" vertical="top" wrapText="1"/>
      <protection locked="0"/>
    </xf>
    <xf numFmtId="0" fontId="12" fillId="4" borderId="17" xfId="0" applyFont="1" applyFill="1" applyBorder="1" applyAlignment="1" applyProtection="1">
      <alignment horizontal="center" vertical="top" wrapText="1"/>
      <protection locked="0"/>
    </xf>
    <xf numFmtId="0" fontId="12" fillId="4" borderId="14" xfId="0" applyFont="1" applyFill="1" applyBorder="1" applyAlignment="1" applyProtection="1">
      <alignment horizontal="center" vertical="top" wrapText="1"/>
      <protection locked="0"/>
    </xf>
    <xf numFmtId="0" fontId="7" fillId="3" borderId="27" xfId="0" applyFont="1" applyFill="1" applyBorder="1" applyAlignment="1" applyProtection="1">
      <alignment horizontal="center" vertical="center" wrapText="1"/>
    </xf>
    <xf numFmtId="0" fontId="7" fillId="3" borderId="28" xfId="0" applyFont="1" applyFill="1" applyBorder="1" applyAlignment="1" applyProtection="1">
      <alignment horizontal="center" vertical="center" wrapText="1"/>
    </xf>
    <xf numFmtId="0" fontId="7" fillId="3" borderId="16" xfId="0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>
      <alignment horizontal="center" vertical="center" wrapText="1"/>
    </xf>
    <xf numFmtId="0" fontId="7" fillId="3" borderId="15" xfId="0" applyFont="1" applyFill="1" applyBorder="1" applyAlignment="1" applyProtection="1">
      <alignment horizontal="center" vertical="center" wrapText="1"/>
    </xf>
    <xf numFmtId="0" fontId="7" fillId="3" borderId="25" xfId="0" applyFont="1" applyFill="1" applyBorder="1" applyAlignment="1" applyProtection="1">
      <alignment horizontal="center" vertical="center" wrapText="1"/>
    </xf>
    <xf numFmtId="0" fontId="1" fillId="3" borderId="55" xfId="0" applyFont="1" applyFill="1" applyBorder="1" applyAlignment="1" applyProtection="1">
      <alignment horizontal="center" vertical="center"/>
    </xf>
    <xf numFmtId="0" fontId="0" fillId="0" borderId="58" xfId="0" applyBorder="1" applyAlignment="1" applyProtection="1">
      <alignment horizontal="center"/>
      <protection locked="0"/>
    </xf>
    <xf numFmtId="0" fontId="0" fillId="0" borderId="63" xfId="0" applyBorder="1" applyProtection="1">
      <protection locked="0"/>
    </xf>
    <xf numFmtId="0" fontId="0" fillId="0" borderId="67" xfId="0" applyBorder="1" applyProtection="1">
      <protection locked="0"/>
    </xf>
    <xf numFmtId="0" fontId="12" fillId="3" borderId="28" xfId="0" applyFont="1" applyFill="1" applyBorder="1" applyAlignment="1" applyProtection="1">
      <alignment horizontal="center" vertical="center"/>
    </xf>
    <xf numFmtId="0" fontId="12" fillId="3" borderId="0" xfId="0" applyFont="1" applyFill="1" applyBorder="1" applyAlignment="1" applyProtection="1">
      <alignment horizontal="center" vertical="center"/>
    </xf>
    <xf numFmtId="0" fontId="12" fillId="3" borderId="38" xfId="0" applyFont="1" applyFill="1" applyBorder="1" applyAlignment="1" applyProtection="1">
      <alignment horizontal="center" vertical="center"/>
    </xf>
    <xf numFmtId="0" fontId="12" fillId="3" borderId="15" xfId="0" applyFont="1" applyFill="1" applyBorder="1" applyAlignment="1" applyProtection="1">
      <alignment horizontal="center" vertical="center"/>
    </xf>
    <xf numFmtId="0" fontId="12" fillId="3" borderId="25" xfId="0" applyFont="1" applyFill="1" applyBorder="1" applyAlignment="1" applyProtection="1">
      <alignment horizontal="center" vertical="center"/>
    </xf>
    <xf numFmtId="0" fontId="12" fillId="3" borderId="30" xfId="0" applyFont="1" applyFill="1" applyBorder="1" applyAlignment="1" applyProtection="1">
      <alignment horizontal="center" vertical="center"/>
    </xf>
    <xf numFmtId="0" fontId="1" fillId="3" borderId="28" xfId="0" applyFont="1" applyFill="1" applyBorder="1" applyAlignment="1" applyProtection="1">
      <alignment horizontal="right"/>
    </xf>
    <xf numFmtId="0" fontId="1" fillId="3" borderId="0" xfId="0" applyFont="1" applyFill="1" applyBorder="1" applyAlignment="1" applyProtection="1">
      <alignment horizontal="right"/>
    </xf>
    <xf numFmtId="0" fontId="11" fillId="3" borderId="0" xfId="0" applyFont="1" applyFill="1" applyBorder="1" applyAlignment="1" applyProtection="1">
      <alignment horizontal="center" vertical="center"/>
    </xf>
    <xf numFmtId="0" fontId="11" fillId="3" borderId="38" xfId="0" applyFont="1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167" fontId="17" fillId="0" borderId="21" xfId="0" applyNumberFormat="1" applyFont="1" applyFill="1" applyBorder="1" applyAlignment="1" applyProtection="1">
      <alignment horizontal="center" vertical="center"/>
      <protection locked="0"/>
    </xf>
    <xf numFmtId="167" fontId="17" fillId="0" borderId="12" xfId="0" applyNumberFormat="1" applyFont="1" applyFill="1" applyBorder="1" applyAlignment="1" applyProtection="1">
      <alignment horizontal="center" vertical="center"/>
      <protection locked="0"/>
    </xf>
    <xf numFmtId="167" fontId="17" fillId="0" borderId="13" xfId="0" applyNumberFormat="1" applyFont="1" applyFill="1" applyBorder="1" applyAlignment="1" applyProtection="1">
      <alignment horizontal="center" vertical="center"/>
      <protection locked="0"/>
    </xf>
    <xf numFmtId="167" fontId="17" fillId="3" borderId="21" xfId="0" applyNumberFormat="1" applyFont="1" applyFill="1" applyBorder="1" applyAlignment="1" applyProtection="1">
      <alignment horizontal="center" vertical="center"/>
    </xf>
    <xf numFmtId="167" fontId="17" fillId="3" borderId="12" xfId="0" applyNumberFormat="1" applyFont="1" applyFill="1" applyBorder="1" applyAlignment="1" applyProtection="1">
      <alignment horizontal="center" vertical="center"/>
    </xf>
    <xf numFmtId="167" fontId="17" fillId="3" borderId="36" xfId="0" applyNumberFormat="1" applyFont="1" applyFill="1" applyBorder="1" applyAlignment="1" applyProtection="1">
      <alignment horizontal="center" vertical="center"/>
    </xf>
    <xf numFmtId="167" fontId="17" fillId="0" borderId="2" xfId="0" applyNumberFormat="1" applyFont="1" applyFill="1" applyBorder="1" applyAlignment="1" applyProtection="1">
      <alignment horizontal="center" vertical="center"/>
      <protection locked="0"/>
    </xf>
    <xf numFmtId="167" fontId="17" fillId="0" borderId="3" xfId="0" applyNumberFormat="1" applyFont="1" applyFill="1" applyBorder="1" applyAlignment="1" applyProtection="1">
      <alignment horizontal="center" vertical="center"/>
      <protection locked="0"/>
    </xf>
    <xf numFmtId="167" fontId="17" fillId="0" borderId="4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</xf>
    <xf numFmtId="0" fontId="1" fillId="3" borderId="63" xfId="0" applyFont="1" applyFill="1" applyBorder="1" applyAlignment="1" applyProtection="1">
      <alignment horizontal="center" vertical="center"/>
    </xf>
    <xf numFmtId="0" fontId="12" fillId="3" borderId="41" xfId="0" applyFont="1" applyFill="1" applyBorder="1" applyAlignment="1" applyProtection="1">
      <alignment horizontal="center"/>
    </xf>
    <xf numFmtId="0" fontId="12" fillId="3" borderId="62" xfId="0" applyFont="1" applyFill="1" applyBorder="1" applyAlignment="1" applyProtection="1">
      <alignment horizontal="center"/>
    </xf>
    <xf numFmtId="0" fontId="1" fillId="3" borderId="27" xfId="0" applyFont="1" applyFill="1" applyBorder="1" applyAlignment="1" applyProtection="1">
      <alignment horizontal="center" vertical="center" wrapText="1"/>
    </xf>
    <xf numFmtId="0" fontId="1" fillId="3" borderId="28" xfId="0" applyFont="1" applyFill="1" applyBorder="1" applyAlignment="1" applyProtection="1">
      <alignment horizontal="center" vertical="center" wrapText="1"/>
    </xf>
    <xf numFmtId="0" fontId="1" fillId="3" borderId="29" xfId="0" applyFont="1" applyFill="1" applyBorder="1" applyAlignment="1" applyProtection="1">
      <alignment horizontal="center" vertical="center" wrapText="1"/>
    </xf>
    <xf numFmtId="167" fontId="17" fillId="0" borderId="48" xfId="0" applyNumberFormat="1" applyFont="1" applyFill="1" applyBorder="1" applyAlignment="1" applyProtection="1">
      <alignment horizontal="center" vertical="center"/>
      <protection locked="0"/>
    </xf>
    <xf numFmtId="167" fontId="17" fillId="0" borderId="31" xfId="0" applyNumberFormat="1" applyFont="1" applyFill="1" applyBorder="1" applyAlignment="1" applyProtection="1">
      <alignment horizontal="center" vertical="center"/>
      <protection locked="0"/>
    </xf>
    <xf numFmtId="167" fontId="17" fillId="0" borderId="52" xfId="0" applyNumberFormat="1" applyFont="1" applyFill="1" applyBorder="1" applyAlignment="1" applyProtection="1">
      <alignment horizontal="center" vertical="center"/>
      <protection locked="0"/>
    </xf>
    <xf numFmtId="0" fontId="12" fillId="2" borderId="22" xfId="0" applyFont="1" applyFill="1" applyBorder="1" applyAlignment="1" applyProtection="1">
      <alignment horizontal="center"/>
    </xf>
    <xf numFmtId="0" fontId="12" fillId="2" borderId="5" xfId="0" applyFont="1" applyFill="1" applyBorder="1" applyAlignment="1" applyProtection="1">
      <alignment horizontal="center"/>
    </xf>
    <xf numFmtId="0" fontId="12" fillId="2" borderId="11" xfId="0" applyFont="1" applyFill="1" applyBorder="1" applyAlignment="1" applyProtection="1">
      <alignment horizontal="center"/>
    </xf>
    <xf numFmtId="0" fontId="4" fillId="4" borderId="2" xfId="0" applyFont="1" applyFill="1" applyBorder="1" applyAlignment="1" applyProtection="1">
      <alignment horizontal="right"/>
    </xf>
    <xf numFmtId="0" fontId="4" fillId="4" borderId="3" xfId="0" applyFont="1" applyFill="1" applyBorder="1" applyAlignment="1" applyProtection="1">
      <alignment horizontal="right"/>
    </xf>
    <xf numFmtId="0" fontId="4" fillId="4" borderId="4" xfId="0" applyFont="1" applyFill="1" applyBorder="1" applyAlignment="1" applyProtection="1">
      <alignment horizontal="right"/>
    </xf>
    <xf numFmtId="44" fontId="0" fillId="0" borderId="2" xfId="1" applyFont="1" applyBorder="1" applyAlignment="1" applyProtection="1">
      <alignment horizontal="center"/>
      <protection locked="0"/>
    </xf>
    <xf numFmtId="44" fontId="0" fillId="0" borderId="4" xfId="1" applyFont="1" applyBorder="1" applyAlignment="1" applyProtection="1">
      <alignment horizontal="center"/>
      <protection locked="0"/>
    </xf>
    <xf numFmtId="44" fontId="0" fillId="4" borderId="1" xfId="0" applyNumberFormat="1" applyFill="1" applyBorder="1" applyAlignment="1" applyProtection="1">
      <alignment horizontal="center"/>
    </xf>
    <xf numFmtId="44" fontId="0" fillId="4" borderId="1" xfId="1" applyFont="1" applyFill="1" applyBorder="1" applyAlignment="1" applyProtection="1">
      <alignment horizontal="center"/>
    </xf>
    <xf numFmtId="44" fontId="0" fillId="4" borderId="2" xfId="1" applyFont="1" applyFill="1" applyBorder="1" applyAlignment="1" applyProtection="1">
      <alignment horizontal="center"/>
    </xf>
    <xf numFmtId="44" fontId="0" fillId="4" borderId="6" xfId="0" applyNumberFormat="1" applyFill="1" applyBorder="1" applyAlignment="1" applyProtection="1">
      <alignment horizontal="center"/>
    </xf>
    <xf numFmtId="0" fontId="4" fillId="4" borderId="1" xfId="0" applyFont="1" applyFill="1" applyBorder="1" applyAlignment="1" applyProtection="1">
      <alignment horizontal="right"/>
    </xf>
    <xf numFmtId="44" fontId="0" fillId="4" borderId="2" xfId="0" applyNumberFormat="1" applyFill="1" applyBorder="1" applyAlignment="1" applyProtection="1">
      <alignment horizontal="center"/>
    </xf>
    <xf numFmtId="44" fontId="0" fillId="4" borderId="4" xfId="0" applyNumberFormat="1" applyFill="1" applyBorder="1" applyAlignment="1" applyProtection="1">
      <alignment horizontal="center"/>
    </xf>
    <xf numFmtId="0" fontId="0" fillId="0" borderId="7" xfId="0" applyFill="1" applyBorder="1" applyAlignment="1" applyProtection="1">
      <alignment horizontal="center" vertical="center" wrapText="1"/>
      <protection locked="0"/>
    </xf>
    <xf numFmtId="0" fontId="0" fillId="0" borderId="8" xfId="0" applyFill="1" applyBorder="1" applyAlignment="1" applyProtection="1">
      <alignment horizontal="center" vertical="center" wrapText="1"/>
      <protection locked="0"/>
    </xf>
    <xf numFmtId="0" fontId="0" fillId="0" borderId="9" xfId="0" applyFill="1" applyBorder="1" applyAlignment="1" applyProtection="1">
      <alignment horizontal="center" vertical="center" wrapText="1"/>
      <protection locked="0"/>
    </xf>
    <xf numFmtId="44" fontId="0" fillId="0" borderId="1" xfId="1" applyFont="1" applyBorder="1" applyAlignment="1" applyProtection="1">
      <alignment horizontal="center"/>
      <protection locked="0"/>
    </xf>
    <xf numFmtId="44" fontId="0" fillId="0" borderId="6" xfId="1" applyFont="1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69" xfId="0" applyBorder="1" applyAlignment="1" applyProtection="1">
      <alignment horizontal="left"/>
      <protection locked="0"/>
    </xf>
    <xf numFmtId="166" fontId="4" fillId="3" borderId="27" xfId="0" applyNumberFormat="1" applyFont="1" applyFill="1" applyBorder="1" applyAlignment="1" applyProtection="1">
      <alignment horizontal="center" vertical="center" wrapText="1"/>
    </xf>
    <xf numFmtId="166" fontId="4" fillId="3" borderId="29" xfId="0" applyNumberFormat="1" applyFont="1" applyFill="1" applyBorder="1" applyAlignment="1" applyProtection="1">
      <alignment horizontal="center" vertical="center" wrapText="1"/>
    </xf>
    <xf numFmtId="166" fontId="4" fillId="3" borderId="16" xfId="0" applyNumberFormat="1" applyFont="1" applyFill="1" applyBorder="1" applyAlignment="1" applyProtection="1">
      <alignment horizontal="center" vertical="center" wrapText="1"/>
    </xf>
    <xf numFmtId="166" fontId="4" fillId="3" borderId="38" xfId="0" applyNumberFormat="1" applyFont="1" applyFill="1" applyBorder="1" applyAlignment="1" applyProtection="1">
      <alignment horizontal="center" vertical="center" wrapText="1"/>
    </xf>
    <xf numFmtId="166" fontId="4" fillId="3" borderId="15" xfId="0" applyNumberFormat="1" applyFont="1" applyFill="1" applyBorder="1" applyAlignment="1" applyProtection="1">
      <alignment horizontal="center" vertical="center" wrapText="1"/>
    </xf>
    <xf numFmtId="166" fontId="4" fillId="3" borderId="30" xfId="0" applyNumberFormat="1" applyFont="1" applyFill="1" applyBorder="1" applyAlignment="1" applyProtection="1">
      <alignment horizontal="center" vertical="center" wrapText="1"/>
    </xf>
    <xf numFmtId="0" fontId="12" fillId="4" borderId="48" xfId="0" applyFont="1" applyFill="1" applyBorder="1" applyAlignment="1" applyProtection="1">
      <alignment horizontal="left" vertical="center"/>
    </xf>
    <xf numFmtId="0" fontId="12" fillId="4" borderId="31" xfId="0" applyFont="1" applyFill="1" applyBorder="1" applyAlignment="1" applyProtection="1">
      <alignment horizontal="left" vertical="center"/>
    </xf>
    <xf numFmtId="0" fontId="12" fillId="4" borderId="44" xfId="0" applyFont="1" applyFill="1" applyBorder="1" applyAlignment="1" applyProtection="1">
      <alignment horizontal="left" vertical="center"/>
    </xf>
    <xf numFmtId="0" fontId="12" fillId="2" borderId="1" xfId="0" applyFont="1" applyFill="1" applyBorder="1" applyAlignment="1" applyProtection="1">
      <alignment horizontal="center"/>
    </xf>
    <xf numFmtId="0" fontId="4" fillId="4" borderId="63" xfId="0" applyFont="1" applyFill="1" applyBorder="1" applyAlignment="1" applyProtection="1">
      <alignment horizontal="center" vertical="center" wrapText="1"/>
    </xf>
    <xf numFmtId="0" fontId="4" fillId="4" borderId="6" xfId="0" applyFont="1" applyFill="1" applyBorder="1" applyAlignment="1" applyProtection="1">
      <alignment horizontal="center" vertical="center" wrapText="1"/>
    </xf>
    <xf numFmtId="0" fontId="16" fillId="4" borderId="2" xfId="0" applyFont="1" applyFill="1" applyBorder="1" applyAlignment="1" applyProtection="1">
      <alignment horizontal="center" vertical="center" wrapText="1"/>
      <protection locked="0"/>
    </xf>
    <xf numFmtId="0" fontId="16" fillId="4" borderId="4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top"/>
      <protection locked="0"/>
    </xf>
    <xf numFmtId="0" fontId="0" fillId="2" borderId="1" xfId="0" applyFill="1" applyBorder="1" applyAlignment="1" applyProtection="1">
      <alignment horizontal="center"/>
    </xf>
  </cellXfs>
  <cellStyles count="3">
    <cellStyle name="Hiperlink" xfId="2" builtinId="8"/>
    <cellStyle name="Moeda" xfId="1" builtinId="4"/>
    <cellStyle name="Normal" xfId="0" builtinId="0"/>
  </cellStyles>
  <dxfs count="5">
    <dxf>
      <font>
        <color theme="5" tint="0.79998168889431442"/>
        <name val="Cambria"/>
        <scheme val="none"/>
      </font>
    </dxf>
    <dxf>
      <font>
        <color theme="5" tint="0.79998168889431442"/>
        <name val="Cambria"/>
        <scheme val="none"/>
      </font>
    </dxf>
    <dxf>
      <font>
        <color theme="5" tint="0.79998168889431442"/>
        <name val="Cambria"/>
        <scheme val="none"/>
      </font>
    </dxf>
    <dxf>
      <font>
        <color theme="5" tint="0.79998168889431442"/>
        <name val="Cambria"/>
        <scheme val="none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701488</xdr:colOff>
      <xdr:row>22</xdr:row>
      <xdr:rowOff>308162</xdr:rowOff>
    </xdr:from>
    <xdr:to>
      <xdr:col>12</xdr:col>
      <xdr:colOff>1082488</xdr:colOff>
      <xdr:row>22</xdr:row>
      <xdr:rowOff>489137</xdr:rowOff>
    </xdr:to>
    <xdr:sp macro="" textlink="">
      <xdr:nvSpPr>
        <xdr:cNvPr id="2" name="Seta para a direita 1"/>
        <xdr:cNvSpPr/>
      </xdr:nvSpPr>
      <xdr:spPr>
        <a:xfrm rot="10800000">
          <a:off x="13218459" y="9844368"/>
          <a:ext cx="381000" cy="180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317687</xdr:colOff>
      <xdr:row>21</xdr:row>
      <xdr:rowOff>189378</xdr:rowOff>
    </xdr:from>
    <xdr:to>
      <xdr:col>1</xdr:col>
      <xdr:colOff>479612</xdr:colOff>
      <xdr:row>21</xdr:row>
      <xdr:rowOff>313204</xdr:rowOff>
    </xdr:to>
    <xdr:sp macro="" textlink="">
      <xdr:nvSpPr>
        <xdr:cNvPr id="14" name="Seta para a direita 13"/>
        <xdr:cNvSpPr/>
      </xdr:nvSpPr>
      <xdr:spPr>
        <a:xfrm>
          <a:off x="1427069" y="7361143"/>
          <a:ext cx="161925" cy="123826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377638</xdr:colOff>
      <xdr:row>70</xdr:row>
      <xdr:rowOff>415177</xdr:rowOff>
    </xdr:from>
    <xdr:to>
      <xdr:col>5</xdr:col>
      <xdr:colOff>672913</xdr:colOff>
      <xdr:row>70</xdr:row>
      <xdr:rowOff>510427</xdr:rowOff>
    </xdr:to>
    <xdr:sp macro="" textlink="">
      <xdr:nvSpPr>
        <xdr:cNvPr id="25" name="Seta para a direita 24"/>
        <xdr:cNvSpPr/>
      </xdr:nvSpPr>
      <xdr:spPr>
        <a:xfrm>
          <a:off x="4848785" y="19935824"/>
          <a:ext cx="295275" cy="952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7</xdr:col>
      <xdr:colOff>638736</xdr:colOff>
      <xdr:row>69</xdr:row>
      <xdr:rowOff>818028</xdr:rowOff>
    </xdr:from>
    <xdr:to>
      <xdr:col>7</xdr:col>
      <xdr:colOff>934011</xdr:colOff>
      <xdr:row>69</xdr:row>
      <xdr:rowOff>903753</xdr:rowOff>
    </xdr:to>
    <xdr:sp macro="" textlink="">
      <xdr:nvSpPr>
        <xdr:cNvPr id="26" name="Seta para a direita 25"/>
        <xdr:cNvSpPr/>
      </xdr:nvSpPr>
      <xdr:spPr>
        <a:xfrm>
          <a:off x="11575677" y="26938940"/>
          <a:ext cx="295275" cy="857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9</xdr:col>
      <xdr:colOff>855175</xdr:colOff>
      <xdr:row>69</xdr:row>
      <xdr:rowOff>942216</xdr:rowOff>
    </xdr:from>
    <xdr:to>
      <xdr:col>9</xdr:col>
      <xdr:colOff>1150450</xdr:colOff>
      <xdr:row>69</xdr:row>
      <xdr:rowOff>1027941</xdr:rowOff>
    </xdr:to>
    <xdr:sp macro="" textlink="">
      <xdr:nvSpPr>
        <xdr:cNvPr id="27" name="Seta para a direita 26"/>
        <xdr:cNvSpPr/>
      </xdr:nvSpPr>
      <xdr:spPr>
        <a:xfrm>
          <a:off x="9999175" y="23559761"/>
          <a:ext cx="295275" cy="857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403412</xdr:colOff>
      <xdr:row>22</xdr:row>
      <xdr:rowOff>296955</xdr:rowOff>
    </xdr:from>
    <xdr:to>
      <xdr:col>1</xdr:col>
      <xdr:colOff>564776</xdr:colOff>
      <xdr:row>22</xdr:row>
      <xdr:rowOff>403412</xdr:rowOff>
    </xdr:to>
    <xdr:sp macro="" textlink="">
      <xdr:nvSpPr>
        <xdr:cNvPr id="9" name="Seta para a direita 8"/>
        <xdr:cNvSpPr/>
      </xdr:nvSpPr>
      <xdr:spPr>
        <a:xfrm>
          <a:off x="1512794" y="7961779"/>
          <a:ext cx="161364" cy="10645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293594</xdr:colOff>
      <xdr:row>24</xdr:row>
      <xdr:rowOff>209550</xdr:rowOff>
    </xdr:from>
    <xdr:to>
      <xdr:col>1</xdr:col>
      <xdr:colOff>454958</xdr:colOff>
      <xdr:row>24</xdr:row>
      <xdr:rowOff>316007</xdr:rowOff>
    </xdr:to>
    <xdr:sp macro="" textlink="">
      <xdr:nvSpPr>
        <xdr:cNvPr id="11" name="Seta para a direita 10"/>
        <xdr:cNvSpPr/>
      </xdr:nvSpPr>
      <xdr:spPr>
        <a:xfrm>
          <a:off x="1402976" y="8916521"/>
          <a:ext cx="161364" cy="10645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300317</xdr:colOff>
      <xdr:row>22</xdr:row>
      <xdr:rowOff>205067</xdr:rowOff>
    </xdr:from>
    <xdr:to>
      <xdr:col>5</xdr:col>
      <xdr:colOff>461681</xdr:colOff>
      <xdr:row>22</xdr:row>
      <xdr:rowOff>311524</xdr:rowOff>
    </xdr:to>
    <xdr:sp macro="" textlink="">
      <xdr:nvSpPr>
        <xdr:cNvPr id="12" name="Seta para a direita 11"/>
        <xdr:cNvSpPr/>
      </xdr:nvSpPr>
      <xdr:spPr>
        <a:xfrm>
          <a:off x="4771464" y="7869891"/>
          <a:ext cx="161364" cy="10645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542364</xdr:colOff>
      <xdr:row>24</xdr:row>
      <xdr:rowOff>514349</xdr:rowOff>
    </xdr:from>
    <xdr:to>
      <xdr:col>5</xdr:col>
      <xdr:colOff>703728</xdr:colOff>
      <xdr:row>24</xdr:row>
      <xdr:rowOff>620806</xdr:rowOff>
    </xdr:to>
    <xdr:sp macro="" textlink="">
      <xdr:nvSpPr>
        <xdr:cNvPr id="13" name="Seta para a direita 12"/>
        <xdr:cNvSpPr/>
      </xdr:nvSpPr>
      <xdr:spPr>
        <a:xfrm>
          <a:off x="5013511" y="9221320"/>
          <a:ext cx="161364" cy="10645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7</xdr:col>
      <xdr:colOff>145677</xdr:colOff>
      <xdr:row>142</xdr:row>
      <xdr:rowOff>134471</xdr:rowOff>
    </xdr:from>
    <xdr:to>
      <xdr:col>7</xdr:col>
      <xdr:colOff>986118</xdr:colOff>
      <xdr:row>142</xdr:row>
      <xdr:rowOff>481853</xdr:rowOff>
    </xdr:to>
    <xdr:sp macro="" textlink="">
      <xdr:nvSpPr>
        <xdr:cNvPr id="3" name="Seta para a direita 2"/>
        <xdr:cNvSpPr/>
      </xdr:nvSpPr>
      <xdr:spPr>
        <a:xfrm>
          <a:off x="6645089" y="34861500"/>
          <a:ext cx="840441" cy="34738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11</xdr:col>
      <xdr:colOff>354107</xdr:colOff>
      <xdr:row>141</xdr:row>
      <xdr:rowOff>85165</xdr:rowOff>
    </xdr:from>
    <xdr:to>
      <xdr:col>11</xdr:col>
      <xdr:colOff>1194548</xdr:colOff>
      <xdr:row>142</xdr:row>
      <xdr:rowOff>186018</xdr:rowOff>
    </xdr:to>
    <xdr:sp macro="" textlink="">
      <xdr:nvSpPr>
        <xdr:cNvPr id="15" name="Seta para a direita 14"/>
        <xdr:cNvSpPr/>
      </xdr:nvSpPr>
      <xdr:spPr>
        <a:xfrm>
          <a:off x="11739283" y="34442400"/>
          <a:ext cx="840441" cy="45944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</xdr:row>
          <xdr:rowOff>133350</xdr:rowOff>
        </xdr:from>
        <xdr:to>
          <xdr:col>2</xdr:col>
          <xdr:colOff>523875</xdr:colOff>
          <xdr:row>2</xdr:row>
          <xdr:rowOff>333375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Curso de Extensão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609600</xdr:colOff>
          <xdr:row>2</xdr:row>
          <xdr:rowOff>114300</xdr:rowOff>
        </xdr:from>
        <xdr:to>
          <xdr:col>4</xdr:col>
          <xdr:colOff>114300</xdr:colOff>
          <xdr:row>2</xdr:row>
          <xdr:rowOff>333375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Programa de Extensão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</xdr:row>
          <xdr:rowOff>114300</xdr:rowOff>
        </xdr:from>
        <xdr:to>
          <xdr:col>5</xdr:col>
          <xdr:colOff>571500</xdr:colOff>
          <xdr:row>2</xdr:row>
          <xdr:rowOff>333375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Evento de Extensão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2</xdr:row>
          <xdr:rowOff>104775</xdr:rowOff>
        </xdr:from>
        <xdr:to>
          <xdr:col>6</xdr:col>
          <xdr:colOff>1000125</xdr:colOff>
          <xdr:row>2</xdr:row>
          <xdr:rowOff>323850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Prestação de Serviços</a:t>
              </a:r>
            </a:p>
          </xdr:txBody>
        </xdr:sp>
        <xdr:clientData/>
      </xdr:twoCellAnchor>
    </mc:Choice>
    <mc:Fallback/>
  </mc:AlternateContent>
  <xdr:twoCellAnchor>
    <xdr:from>
      <xdr:col>5</xdr:col>
      <xdr:colOff>156882</xdr:colOff>
      <xdr:row>23</xdr:row>
      <xdr:rowOff>190500</xdr:rowOff>
    </xdr:from>
    <xdr:to>
      <xdr:col>5</xdr:col>
      <xdr:colOff>318246</xdr:colOff>
      <xdr:row>23</xdr:row>
      <xdr:rowOff>296957</xdr:rowOff>
    </xdr:to>
    <xdr:sp macro="" textlink="">
      <xdr:nvSpPr>
        <xdr:cNvPr id="18" name="Seta para a direita 17"/>
        <xdr:cNvSpPr/>
      </xdr:nvSpPr>
      <xdr:spPr>
        <a:xfrm>
          <a:off x="4628029" y="8807824"/>
          <a:ext cx="161364" cy="10645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437029</xdr:colOff>
      <xdr:row>23</xdr:row>
      <xdr:rowOff>190500</xdr:rowOff>
    </xdr:from>
    <xdr:to>
      <xdr:col>1</xdr:col>
      <xdr:colOff>598393</xdr:colOff>
      <xdr:row>23</xdr:row>
      <xdr:rowOff>296957</xdr:rowOff>
    </xdr:to>
    <xdr:sp macro="" textlink="">
      <xdr:nvSpPr>
        <xdr:cNvPr id="19" name="Seta para a direita 18"/>
        <xdr:cNvSpPr/>
      </xdr:nvSpPr>
      <xdr:spPr>
        <a:xfrm>
          <a:off x="1546411" y="8807824"/>
          <a:ext cx="161364" cy="10645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</xdr:row>
          <xdr:rowOff>47625</xdr:rowOff>
        </xdr:from>
        <xdr:to>
          <xdr:col>1</xdr:col>
          <xdr:colOff>638175</xdr:colOff>
          <xdr:row>2</xdr:row>
          <xdr:rowOff>295275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</xdr:row>
          <xdr:rowOff>285750</xdr:rowOff>
        </xdr:from>
        <xdr:to>
          <xdr:col>1</xdr:col>
          <xdr:colOff>571500</xdr:colOff>
          <xdr:row>3</xdr:row>
          <xdr:rowOff>295275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xdr:twoCellAnchor>
    <xdr:from>
      <xdr:col>7</xdr:col>
      <xdr:colOff>679557</xdr:colOff>
      <xdr:row>48</xdr:row>
      <xdr:rowOff>872457</xdr:rowOff>
    </xdr:from>
    <xdr:to>
      <xdr:col>7</xdr:col>
      <xdr:colOff>974832</xdr:colOff>
      <xdr:row>48</xdr:row>
      <xdr:rowOff>958182</xdr:rowOff>
    </xdr:to>
    <xdr:sp macro="" textlink="">
      <xdr:nvSpPr>
        <xdr:cNvPr id="12" name="Seta para a direita 11"/>
        <xdr:cNvSpPr/>
      </xdr:nvSpPr>
      <xdr:spPr>
        <a:xfrm>
          <a:off x="10313414" y="15037493"/>
          <a:ext cx="295275" cy="857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9</xdr:col>
      <xdr:colOff>578084</xdr:colOff>
      <xdr:row>48</xdr:row>
      <xdr:rowOff>1080760</xdr:rowOff>
    </xdr:from>
    <xdr:to>
      <xdr:col>9</xdr:col>
      <xdr:colOff>873359</xdr:colOff>
      <xdr:row>48</xdr:row>
      <xdr:rowOff>1166485</xdr:rowOff>
    </xdr:to>
    <xdr:sp macro="" textlink="">
      <xdr:nvSpPr>
        <xdr:cNvPr id="13" name="Seta para a direita 12"/>
        <xdr:cNvSpPr/>
      </xdr:nvSpPr>
      <xdr:spPr>
        <a:xfrm>
          <a:off x="13324266" y="13272760"/>
          <a:ext cx="295275" cy="857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nifev.edu.br/site/docs/documentos/1402.pdf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74"/>
  <sheetViews>
    <sheetView topLeftCell="L1" workbookViewId="0">
      <selection activeCell="P4" sqref="P4"/>
    </sheetView>
  </sheetViews>
  <sheetFormatPr defaultColWidth="10.42578125" defaultRowHeight="24" customHeight="1" x14ac:dyDescent="0.25"/>
  <cols>
    <col min="1" max="2" width="19.5703125" customWidth="1"/>
    <col min="3" max="3" width="42.140625" customWidth="1"/>
    <col min="4" max="4" width="24.7109375" customWidth="1"/>
    <col min="5" max="5" width="16.140625" customWidth="1"/>
    <col min="6" max="7" width="18.28515625" customWidth="1"/>
    <col min="8" max="8" width="30.42578125" customWidth="1"/>
    <col min="11" max="11" width="13.28515625" customWidth="1"/>
    <col min="12" max="12" width="8" customWidth="1"/>
    <col min="13" max="13" width="29" customWidth="1"/>
    <col min="14" max="15" width="11.28515625" customWidth="1"/>
    <col min="16" max="16" width="24.5703125" customWidth="1"/>
    <col min="17" max="17" width="17.85546875" style="12" customWidth="1"/>
    <col min="18" max="18" width="18.140625" style="13" customWidth="1"/>
    <col min="19" max="19" width="17.28515625" style="42" customWidth="1"/>
    <col min="20" max="20" width="20.85546875" style="13" customWidth="1"/>
    <col min="21" max="21" width="19" customWidth="1"/>
    <col min="24" max="24" width="29" customWidth="1"/>
    <col min="25" max="26" width="11.28515625" customWidth="1"/>
    <col min="27" max="27" width="24.5703125" customWidth="1"/>
    <col min="28" max="28" width="17.85546875" style="12" customWidth="1"/>
    <col min="29" max="29" width="18.140625" style="13" customWidth="1"/>
    <col min="30" max="30" width="17.28515625" style="42" customWidth="1"/>
    <col min="31" max="31" width="20.85546875" style="13" customWidth="1"/>
    <col min="32" max="32" width="19" customWidth="1"/>
    <col min="34" max="34" width="15.140625" customWidth="1"/>
  </cols>
  <sheetData>
    <row r="1" spans="1:44" ht="74.25" customHeight="1" thickBot="1" x14ac:dyDescent="0.3">
      <c r="A1" s="174" t="s">
        <v>0</v>
      </c>
      <c r="B1" s="175"/>
      <c r="C1" s="176"/>
      <c r="D1" s="176"/>
      <c r="E1" s="176"/>
      <c r="F1" s="175"/>
      <c r="G1" s="176"/>
      <c r="H1" s="176"/>
      <c r="I1" s="176"/>
      <c r="J1" s="176"/>
      <c r="K1" s="176"/>
      <c r="L1" s="176"/>
      <c r="M1" s="175"/>
      <c r="N1" s="175"/>
      <c r="O1" s="175"/>
      <c r="P1" s="175"/>
      <c r="Q1" s="175"/>
      <c r="R1" s="175"/>
      <c r="S1" s="175"/>
      <c r="T1" s="175"/>
      <c r="U1" s="177"/>
      <c r="X1" s="185" t="s">
        <v>119</v>
      </c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7"/>
    </row>
    <row r="2" spans="1:44" ht="36.75" customHeight="1" thickBot="1" x14ac:dyDescent="0.3">
      <c r="A2" s="3" t="s">
        <v>102</v>
      </c>
      <c r="B2" s="3" t="s">
        <v>102</v>
      </c>
      <c r="C2" s="3" t="s">
        <v>7</v>
      </c>
      <c r="D2" s="158" t="s">
        <v>11</v>
      </c>
      <c r="E2" s="5" t="s">
        <v>19</v>
      </c>
      <c r="F2" s="5"/>
      <c r="G2" s="22" t="s">
        <v>32</v>
      </c>
      <c r="H2" s="178" t="s">
        <v>33</v>
      </c>
      <c r="I2" s="178"/>
      <c r="J2" s="178"/>
      <c r="K2" s="178"/>
      <c r="M2" s="179" t="s">
        <v>147</v>
      </c>
      <c r="N2" s="180"/>
      <c r="O2" s="180"/>
      <c r="P2" s="180"/>
      <c r="Q2" s="180"/>
      <c r="R2" s="180"/>
      <c r="S2" s="180"/>
      <c r="T2" s="180"/>
      <c r="U2" s="181"/>
      <c r="W2" s="17"/>
      <c r="X2" s="182" t="s">
        <v>148</v>
      </c>
      <c r="Y2" s="183"/>
      <c r="Z2" s="183"/>
      <c r="AA2" s="183"/>
      <c r="AB2" s="183"/>
      <c r="AC2" s="183"/>
      <c r="AD2" s="183"/>
      <c r="AE2" s="183"/>
      <c r="AF2" s="184"/>
      <c r="AH2" s="70" t="s">
        <v>155</v>
      </c>
    </row>
    <row r="3" spans="1:44" ht="36.75" customHeight="1" thickBot="1" x14ac:dyDescent="0.3">
      <c r="A3" s="1" t="s">
        <v>103</v>
      </c>
      <c r="B3" s="1" t="s">
        <v>103</v>
      </c>
      <c r="C3" s="1" t="s">
        <v>6</v>
      </c>
      <c r="D3" s="159" t="s">
        <v>12</v>
      </c>
      <c r="E3" s="162" t="s">
        <v>20</v>
      </c>
      <c r="F3" s="2" t="s">
        <v>52</v>
      </c>
      <c r="G3" s="24" t="s">
        <v>31</v>
      </c>
      <c r="H3" s="11"/>
      <c r="I3" s="11"/>
      <c r="J3" s="11"/>
      <c r="K3" s="11"/>
      <c r="M3" s="29" t="s">
        <v>149</v>
      </c>
      <c r="N3" s="33"/>
      <c r="O3" s="33" t="s">
        <v>150</v>
      </c>
      <c r="P3" s="30" t="s">
        <v>151</v>
      </c>
      <c r="Q3" s="32" t="s">
        <v>97</v>
      </c>
      <c r="R3" s="31" t="s">
        <v>98</v>
      </c>
      <c r="S3" s="34" t="s">
        <v>101</v>
      </c>
      <c r="T3" s="34" t="s">
        <v>99</v>
      </c>
      <c r="U3" s="33" t="s">
        <v>100</v>
      </c>
      <c r="W3" s="17"/>
      <c r="X3" s="29" t="s">
        <v>149</v>
      </c>
      <c r="Y3" s="33"/>
      <c r="Z3" s="33" t="s">
        <v>150</v>
      </c>
      <c r="AA3" s="30" t="s">
        <v>151</v>
      </c>
      <c r="AB3" s="32" t="s">
        <v>97</v>
      </c>
      <c r="AC3" s="31" t="s">
        <v>98</v>
      </c>
      <c r="AD3" s="34" t="s">
        <v>101</v>
      </c>
      <c r="AE3" s="34" t="s">
        <v>99</v>
      </c>
      <c r="AF3" s="33" t="s">
        <v>100</v>
      </c>
      <c r="AH3" s="68" t="s">
        <v>156</v>
      </c>
    </row>
    <row r="4" spans="1:44" ht="57.75" customHeight="1" thickBot="1" x14ac:dyDescent="0.3">
      <c r="A4" s="25"/>
      <c r="B4" s="25" t="s">
        <v>89</v>
      </c>
      <c r="C4" s="4"/>
      <c r="D4" s="160" t="s">
        <v>115</v>
      </c>
      <c r="E4" s="161" t="s">
        <v>21</v>
      </c>
      <c r="F4" s="2" t="s">
        <v>53</v>
      </c>
      <c r="G4" s="21"/>
      <c r="H4" s="10" t="s">
        <v>34</v>
      </c>
      <c r="I4" s="8">
        <v>39.61</v>
      </c>
      <c r="J4" s="9">
        <v>120</v>
      </c>
      <c r="K4" s="8">
        <f>SUM(I4/J4)</f>
        <v>0.33008333333333334</v>
      </c>
      <c r="M4" s="14">
        <f>Proposta!H29</f>
        <v>0</v>
      </c>
      <c r="N4" s="14">
        <f>Proposta!J29</f>
        <v>0</v>
      </c>
      <c r="O4" s="43">
        <f>Proposta!A29</f>
        <v>0</v>
      </c>
      <c r="P4" s="15" t="b">
        <f>IF(N4="Graduando",0,IF(N4="Graduado",50,IF(N4="Especialista",60,IF(N4="Mestre",70,IF(N4="Doutor",80)))))</f>
        <v>0</v>
      </c>
      <c r="Q4" s="16">
        <f>SUM(Proposta!G29)*24</f>
        <v>0</v>
      </c>
      <c r="R4" s="15" t="str">
        <f>IF(S4="SIM",(P4*Q4),"0")</f>
        <v>0</v>
      </c>
      <c r="S4" s="39">
        <f>Proposta!I29</f>
        <v>0</v>
      </c>
      <c r="T4" s="15">
        <f>Proposta!K29</f>
        <v>0</v>
      </c>
      <c r="U4" s="15" t="b">
        <f>IF(T4="EXTERNO",(R4*20%),IF(T4="UNIFEV",(R4*65.85%)))</f>
        <v>0</v>
      </c>
      <c r="V4" s="28"/>
      <c r="W4" s="41"/>
      <c r="X4" s="14">
        <f>'Relatório final.'!B19</f>
        <v>0</v>
      </c>
      <c r="Y4" s="14">
        <f>'Relatório final.'!J19</f>
        <v>0</v>
      </c>
      <c r="Z4" s="43">
        <f>Proposta!L29</f>
        <v>0</v>
      </c>
      <c r="AA4" s="15" t="b">
        <f>IF(Y4="Graduando",0,IF(Y4="Graduado",50,IF(Y4="Especialista",60,IF(Y4="Mestre",70,IF(Y4="Doutor",80)))))</f>
        <v>0</v>
      </c>
      <c r="AB4" s="16">
        <f>'Relatório final.'!G19*24</f>
        <v>0</v>
      </c>
      <c r="AC4" s="15" t="str">
        <f>IF(AD4="SIM",(AA4*AB4),"0")</f>
        <v>0</v>
      </c>
      <c r="AD4" s="39">
        <f>'Relatório final.'!I19</f>
        <v>0</v>
      </c>
      <c r="AE4" s="15">
        <f>'Relatório final.'!K19</f>
        <v>0</v>
      </c>
      <c r="AF4" s="15" t="b">
        <f>IF(AE4="EXTERNO",(AC4*20%),IF(AE4="UNIFEV",(AC4*65.85%)))</f>
        <v>0</v>
      </c>
      <c r="AH4" s="69"/>
    </row>
    <row r="5" spans="1:44" ht="36.75" customHeight="1" thickBot="1" x14ac:dyDescent="0.3">
      <c r="A5" s="17"/>
      <c r="B5" s="17"/>
      <c r="C5" s="20"/>
      <c r="D5" s="20"/>
      <c r="E5" s="162" t="s">
        <v>159</v>
      </c>
      <c r="F5" s="2" t="s">
        <v>54</v>
      </c>
      <c r="G5" s="17"/>
      <c r="H5" s="10" t="s">
        <v>35</v>
      </c>
      <c r="I5" s="8">
        <v>49.03</v>
      </c>
      <c r="J5" s="9">
        <v>256</v>
      </c>
      <c r="K5" s="8">
        <f t="shared" ref="K5:K20" si="0">SUM(I5/J5)</f>
        <v>0.1915234375</v>
      </c>
      <c r="M5" s="14">
        <f>Proposta!H30</f>
        <v>0</v>
      </c>
      <c r="N5" s="6">
        <f>Proposta!J30</f>
        <v>0</v>
      </c>
      <c r="O5" s="43">
        <f>Proposta!A30</f>
        <v>0</v>
      </c>
      <c r="P5" s="15" t="b">
        <f t="shared" ref="P5:P44" si="1">IF(N5="Graduando",0,IF(N5="Graduado",50,IF(N5="Especialista",60,IF(N5="Mestre",70,IF(N5="Doutor",80)))))</f>
        <v>0</v>
      </c>
      <c r="Q5" s="16">
        <f>SUM(Proposta!G30)*24</f>
        <v>0</v>
      </c>
      <c r="R5" s="15" t="str">
        <f t="shared" ref="R5:R44" si="2">IF(S5="SIM",(P5*Q5),"0")</f>
        <v>0</v>
      </c>
      <c r="S5" s="39">
        <f>Proposta!I30</f>
        <v>0</v>
      </c>
      <c r="T5" s="15">
        <f>Proposta!K30</f>
        <v>0</v>
      </c>
      <c r="U5" s="15" t="b">
        <f t="shared" ref="U5:U44" si="3">IF(T5="EXTERNO",(R5*20%),IF(T5="UNIFEV",(R5*65.85%)))</f>
        <v>0</v>
      </c>
      <c r="W5" s="17"/>
      <c r="X5" s="14">
        <f>'Relatório final.'!B20</f>
        <v>0</v>
      </c>
      <c r="Y5" s="14">
        <f>'Relatório final.'!J20</f>
        <v>0</v>
      </c>
      <c r="Z5" s="43">
        <f>Proposta!L30</f>
        <v>0</v>
      </c>
      <c r="AA5" s="15" t="b">
        <f t="shared" ref="AA5:AA44" si="4">IF(Y5="Graduando",0,IF(Y5="Graduado",50,IF(Y5="Especialista",60,IF(Y5="Mestre",70,IF(Y5="Doutor",80)))))</f>
        <v>0</v>
      </c>
      <c r="AB5" s="16">
        <f>'Relatório final.'!G20*24</f>
        <v>0</v>
      </c>
      <c r="AC5" s="15" t="str">
        <f t="shared" ref="AC5:AC44" si="5">IF(AD5="SIM",(AA5*AB5),"0")</f>
        <v>0</v>
      </c>
      <c r="AD5" s="39">
        <f>'Relatório final.'!I20</f>
        <v>0</v>
      </c>
      <c r="AE5" s="15">
        <f>'Relatório final.'!K20</f>
        <v>0</v>
      </c>
      <c r="AF5" s="15" t="b">
        <f t="shared" ref="AF5:AF44" si="6">IF(AE5="UNIFEV",(AC5*65.85%),IF(AE5="EXTERNO",(AC5*20%)))</f>
        <v>0</v>
      </c>
    </row>
    <row r="6" spans="1:44" ht="36.75" customHeight="1" x14ac:dyDescent="0.25">
      <c r="A6" s="17"/>
      <c r="B6" s="17"/>
      <c r="C6" s="20"/>
      <c r="D6" s="17"/>
      <c r="E6" s="17"/>
      <c r="F6" s="7" t="s">
        <v>55</v>
      </c>
      <c r="H6" s="10" t="s">
        <v>36</v>
      </c>
      <c r="I6" s="8">
        <v>42.18</v>
      </c>
      <c r="J6" s="9">
        <v>80</v>
      </c>
      <c r="K6" s="8">
        <f t="shared" si="0"/>
        <v>0.52725</v>
      </c>
      <c r="M6" s="14">
        <f>Proposta!H31</f>
        <v>0</v>
      </c>
      <c r="N6" s="6">
        <f>Proposta!J31</f>
        <v>0</v>
      </c>
      <c r="O6" s="43">
        <f>Proposta!A31</f>
        <v>0</v>
      </c>
      <c r="P6" s="15" t="b">
        <f t="shared" si="1"/>
        <v>0</v>
      </c>
      <c r="Q6" s="16">
        <f>SUM(Proposta!G31)*24</f>
        <v>0</v>
      </c>
      <c r="R6" s="15" t="str">
        <f t="shared" si="2"/>
        <v>0</v>
      </c>
      <c r="S6" s="39">
        <f>Proposta!I31</f>
        <v>0</v>
      </c>
      <c r="T6" s="15">
        <f>Proposta!K31</f>
        <v>0</v>
      </c>
      <c r="U6" s="15" t="b">
        <f t="shared" si="3"/>
        <v>0</v>
      </c>
      <c r="W6" s="17"/>
      <c r="X6" s="14">
        <f>'Relatório final.'!B21</f>
        <v>0</v>
      </c>
      <c r="Y6" s="14">
        <f>'Relatório final.'!J21</f>
        <v>0</v>
      </c>
      <c r="Z6" s="43">
        <f>Proposta!L31</f>
        <v>0</v>
      </c>
      <c r="AA6" s="15" t="b">
        <f t="shared" si="4"/>
        <v>0</v>
      </c>
      <c r="AB6" s="16">
        <f>'Relatório final.'!G21*24</f>
        <v>0</v>
      </c>
      <c r="AC6" s="15" t="str">
        <f t="shared" si="5"/>
        <v>0</v>
      </c>
      <c r="AD6" s="39">
        <f>'Relatório final.'!I21</f>
        <v>0</v>
      </c>
      <c r="AE6" s="15">
        <f>'Relatório final.'!K21</f>
        <v>0</v>
      </c>
      <c r="AF6" s="15" t="b">
        <f t="shared" si="6"/>
        <v>0</v>
      </c>
    </row>
    <row r="7" spans="1:44" ht="36.75" customHeight="1" thickBot="1" x14ac:dyDescent="0.3">
      <c r="F7" s="23" t="s">
        <v>56</v>
      </c>
      <c r="H7" s="10" t="s">
        <v>37</v>
      </c>
      <c r="I7" s="8">
        <v>0</v>
      </c>
      <c r="J7" s="9">
        <v>0</v>
      </c>
      <c r="K7" s="8" t="e">
        <f t="shared" si="0"/>
        <v>#DIV/0!</v>
      </c>
      <c r="M7" s="14">
        <f>Proposta!H32</f>
        <v>0</v>
      </c>
      <c r="N7" s="6">
        <f>Proposta!J32</f>
        <v>0</v>
      </c>
      <c r="O7" s="43">
        <f>Proposta!A32</f>
        <v>0</v>
      </c>
      <c r="P7" s="15" t="b">
        <f t="shared" si="1"/>
        <v>0</v>
      </c>
      <c r="Q7" s="16">
        <f>SUM(Proposta!G32)*24</f>
        <v>0</v>
      </c>
      <c r="R7" s="15" t="str">
        <f t="shared" si="2"/>
        <v>0</v>
      </c>
      <c r="S7" s="39">
        <f>Proposta!I32</f>
        <v>0</v>
      </c>
      <c r="T7" s="15">
        <f>Proposta!K32</f>
        <v>0</v>
      </c>
      <c r="U7" s="15" t="b">
        <f t="shared" si="3"/>
        <v>0</v>
      </c>
      <c r="W7" s="17"/>
      <c r="X7" s="14">
        <f>'Relatório final.'!B22</f>
        <v>0</v>
      </c>
      <c r="Y7" s="14">
        <f>'Relatório final.'!J22</f>
        <v>0</v>
      </c>
      <c r="Z7" s="43">
        <f>Proposta!L32</f>
        <v>0</v>
      </c>
      <c r="AA7" s="15" t="b">
        <f t="shared" si="4"/>
        <v>0</v>
      </c>
      <c r="AB7" s="16">
        <f>'Relatório final.'!G22*24</f>
        <v>0</v>
      </c>
      <c r="AC7" s="15" t="str">
        <f t="shared" si="5"/>
        <v>0</v>
      </c>
      <c r="AD7" s="39">
        <f>'Relatório final.'!I22</f>
        <v>0</v>
      </c>
      <c r="AE7" s="15">
        <f>'Relatório final.'!K22</f>
        <v>0</v>
      </c>
      <c r="AF7" s="15" t="b">
        <f t="shared" si="6"/>
        <v>0</v>
      </c>
    </row>
    <row r="8" spans="1:44" ht="53.25" customHeight="1" x14ac:dyDescent="0.25">
      <c r="H8" s="10" t="s">
        <v>38</v>
      </c>
      <c r="I8" s="8">
        <v>43.59</v>
      </c>
      <c r="J8" s="9">
        <v>40</v>
      </c>
      <c r="K8" s="8">
        <f t="shared" si="0"/>
        <v>1.08975</v>
      </c>
      <c r="M8" s="14">
        <f>Proposta!H33</f>
        <v>0</v>
      </c>
      <c r="N8" s="6">
        <f>Proposta!J33</f>
        <v>0</v>
      </c>
      <c r="O8" s="43">
        <f>Proposta!A33</f>
        <v>0</v>
      </c>
      <c r="P8" s="15" t="b">
        <f t="shared" si="1"/>
        <v>0</v>
      </c>
      <c r="Q8" s="16">
        <f>SUM(Proposta!G33)*24</f>
        <v>0</v>
      </c>
      <c r="R8" s="15" t="str">
        <f t="shared" si="2"/>
        <v>0</v>
      </c>
      <c r="S8" s="39">
        <f>Proposta!I33</f>
        <v>0</v>
      </c>
      <c r="T8" s="15">
        <f>Proposta!K33</f>
        <v>0</v>
      </c>
      <c r="U8" s="15" t="b">
        <f t="shared" si="3"/>
        <v>0</v>
      </c>
      <c r="W8" s="17"/>
      <c r="X8" s="14">
        <f>'Relatório final.'!B23</f>
        <v>0</v>
      </c>
      <c r="Y8" s="14">
        <f>'Relatório final.'!J23</f>
        <v>0</v>
      </c>
      <c r="Z8" s="43">
        <f>Proposta!L33</f>
        <v>0</v>
      </c>
      <c r="AA8" s="15" t="b">
        <f t="shared" si="4"/>
        <v>0</v>
      </c>
      <c r="AB8" s="16">
        <f>'Relatório final.'!G23*24</f>
        <v>0</v>
      </c>
      <c r="AC8" s="15" t="str">
        <f t="shared" si="5"/>
        <v>0</v>
      </c>
      <c r="AD8" s="39">
        <f>'Relatório final.'!I23</f>
        <v>0</v>
      </c>
      <c r="AE8" s="15">
        <f>'Relatório final.'!K23</f>
        <v>0</v>
      </c>
      <c r="AF8" s="15" t="b">
        <f t="shared" si="6"/>
        <v>0</v>
      </c>
    </row>
    <row r="9" spans="1:44" ht="30" customHeight="1" x14ac:dyDescent="0.25">
      <c r="H9" s="10" t="s">
        <v>39</v>
      </c>
      <c r="I9" s="8">
        <v>31.03</v>
      </c>
      <c r="J9" s="9">
        <v>39</v>
      </c>
      <c r="K9" s="8">
        <f t="shared" si="0"/>
        <v>0.79564102564102568</v>
      </c>
      <c r="M9" s="14">
        <f>Proposta!H34</f>
        <v>0</v>
      </c>
      <c r="N9" s="6">
        <f>Proposta!J34</f>
        <v>0</v>
      </c>
      <c r="O9" s="43">
        <f>Proposta!A34</f>
        <v>0</v>
      </c>
      <c r="P9" s="15" t="b">
        <f t="shared" si="1"/>
        <v>0</v>
      </c>
      <c r="Q9" s="16">
        <f>SUM(Proposta!G34)*24</f>
        <v>0</v>
      </c>
      <c r="R9" s="15" t="str">
        <f t="shared" si="2"/>
        <v>0</v>
      </c>
      <c r="S9" s="39">
        <f>Proposta!I34</f>
        <v>0</v>
      </c>
      <c r="T9" s="15">
        <f>Proposta!K34</f>
        <v>0</v>
      </c>
      <c r="U9" s="15" t="b">
        <f t="shared" si="3"/>
        <v>0</v>
      </c>
      <c r="W9" s="17"/>
      <c r="X9" s="14">
        <f>'Relatório final.'!B24</f>
        <v>0</v>
      </c>
      <c r="Y9" s="14">
        <f>'Relatório final.'!J24</f>
        <v>0</v>
      </c>
      <c r="Z9" s="43">
        <f>Proposta!L34</f>
        <v>0</v>
      </c>
      <c r="AA9" s="15" t="b">
        <f t="shared" si="4"/>
        <v>0</v>
      </c>
      <c r="AB9" s="16">
        <f>'Relatório final.'!G24*24</f>
        <v>0</v>
      </c>
      <c r="AC9" s="15" t="str">
        <f t="shared" si="5"/>
        <v>0</v>
      </c>
      <c r="AD9" s="39">
        <f>'Relatório final.'!I24</f>
        <v>0</v>
      </c>
      <c r="AE9" s="15">
        <f>'Relatório final.'!K24</f>
        <v>0</v>
      </c>
      <c r="AF9" s="15" t="b">
        <f t="shared" si="6"/>
        <v>0</v>
      </c>
    </row>
    <row r="10" spans="1:44" ht="30" customHeight="1" x14ac:dyDescent="0.25">
      <c r="H10" s="10" t="s">
        <v>40</v>
      </c>
      <c r="I10" s="8">
        <v>28.68</v>
      </c>
      <c r="J10" s="9">
        <v>32</v>
      </c>
      <c r="K10" s="8">
        <f t="shared" si="0"/>
        <v>0.89624999999999999</v>
      </c>
      <c r="M10" s="14">
        <f>Proposta!H35</f>
        <v>0</v>
      </c>
      <c r="N10" s="6">
        <f>Proposta!J35</f>
        <v>0</v>
      </c>
      <c r="O10" s="43">
        <f>Proposta!A35</f>
        <v>0</v>
      </c>
      <c r="P10" s="15" t="b">
        <f t="shared" si="1"/>
        <v>0</v>
      </c>
      <c r="Q10" s="16">
        <f>SUM(Proposta!G35)*24</f>
        <v>0</v>
      </c>
      <c r="R10" s="15" t="str">
        <f t="shared" si="2"/>
        <v>0</v>
      </c>
      <c r="S10" s="39">
        <f>Proposta!I35</f>
        <v>0</v>
      </c>
      <c r="T10" s="15">
        <f>Proposta!K35</f>
        <v>0</v>
      </c>
      <c r="U10" s="15" t="b">
        <f t="shared" si="3"/>
        <v>0</v>
      </c>
      <c r="W10" s="17"/>
      <c r="X10" s="14">
        <f>'Relatório final.'!B25</f>
        <v>0</v>
      </c>
      <c r="Y10" s="14">
        <f>'Relatório final.'!J25</f>
        <v>0</v>
      </c>
      <c r="Z10" s="43">
        <f>Proposta!L35</f>
        <v>0</v>
      </c>
      <c r="AA10" s="15" t="b">
        <f t="shared" si="4"/>
        <v>0</v>
      </c>
      <c r="AB10" s="16">
        <f>'Relatório final.'!G25*24</f>
        <v>0</v>
      </c>
      <c r="AC10" s="15" t="str">
        <f t="shared" si="5"/>
        <v>0</v>
      </c>
      <c r="AD10" s="39">
        <f>'Relatório final.'!I25</f>
        <v>0</v>
      </c>
      <c r="AE10" s="15">
        <f>'Relatório final.'!K25</f>
        <v>0</v>
      </c>
      <c r="AF10" s="15" t="b">
        <f t="shared" si="6"/>
        <v>0</v>
      </c>
    </row>
    <row r="11" spans="1:44" ht="30" customHeight="1" x14ac:dyDescent="0.25">
      <c r="H11" s="10" t="s">
        <v>41</v>
      </c>
      <c r="I11" s="8">
        <v>26.48</v>
      </c>
      <c r="J11" s="9">
        <v>24</v>
      </c>
      <c r="K11" s="8">
        <f t="shared" si="0"/>
        <v>1.1033333333333333</v>
      </c>
      <c r="M11" s="14">
        <f>Proposta!H36</f>
        <v>0</v>
      </c>
      <c r="N11" s="6">
        <f>Proposta!J36</f>
        <v>0</v>
      </c>
      <c r="O11" s="43">
        <f>Proposta!A36</f>
        <v>0</v>
      </c>
      <c r="P11" s="15" t="b">
        <f t="shared" si="1"/>
        <v>0</v>
      </c>
      <c r="Q11" s="16">
        <f>SUM(Proposta!G36)*24</f>
        <v>0</v>
      </c>
      <c r="R11" s="15" t="str">
        <f t="shared" si="2"/>
        <v>0</v>
      </c>
      <c r="S11" s="39">
        <f>Proposta!I36</f>
        <v>0</v>
      </c>
      <c r="T11" s="15">
        <f>Proposta!K36</f>
        <v>0</v>
      </c>
      <c r="U11" s="15" t="b">
        <f t="shared" si="3"/>
        <v>0</v>
      </c>
      <c r="W11" s="17"/>
      <c r="X11" s="14">
        <f>'Relatório final.'!B26</f>
        <v>0</v>
      </c>
      <c r="Y11" s="14">
        <f>'Relatório final.'!J26</f>
        <v>0</v>
      </c>
      <c r="Z11" s="43">
        <f>Proposta!L36</f>
        <v>0</v>
      </c>
      <c r="AA11" s="15" t="b">
        <f t="shared" si="4"/>
        <v>0</v>
      </c>
      <c r="AB11" s="16">
        <f>'Relatório final.'!G26*24</f>
        <v>0</v>
      </c>
      <c r="AC11" s="15" t="str">
        <f t="shared" si="5"/>
        <v>0</v>
      </c>
      <c r="AD11" s="39">
        <f>'Relatório final.'!I26</f>
        <v>0</v>
      </c>
      <c r="AE11" s="15">
        <f>'Relatório final.'!K26</f>
        <v>0</v>
      </c>
      <c r="AF11" s="15" t="b">
        <f t="shared" si="6"/>
        <v>0</v>
      </c>
    </row>
    <row r="12" spans="1:44" ht="30" customHeight="1" x14ac:dyDescent="0.25">
      <c r="H12" s="10" t="s">
        <v>42</v>
      </c>
      <c r="I12" s="8">
        <v>22.76</v>
      </c>
      <c r="J12" s="9">
        <v>24</v>
      </c>
      <c r="K12" s="8">
        <f t="shared" si="0"/>
        <v>0.94833333333333336</v>
      </c>
      <c r="M12" s="14">
        <f>Proposta!H37</f>
        <v>0</v>
      </c>
      <c r="N12" s="6">
        <f>Proposta!J37</f>
        <v>0</v>
      </c>
      <c r="O12" s="43">
        <f>Proposta!A37</f>
        <v>0</v>
      </c>
      <c r="P12" s="15" t="b">
        <f t="shared" si="1"/>
        <v>0</v>
      </c>
      <c r="Q12" s="16">
        <f>SUM(Proposta!G37)*24</f>
        <v>0</v>
      </c>
      <c r="R12" s="15" t="str">
        <f t="shared" si="2"/>
        <v>0</v>
      </c>
      <c r="S12" s="39">
        <f>Proposta!I37</f>
        <v>0</v>
      </c>
      <c r="T12" s="15">
        <f>Proposta!K37</f>
        <v>0</v>
      </c>
      <c r="U12" s="15" t="b">
        <f t="shared" si="3"/>
        <v>0</v>
      </c>
      <c r="W12" s="17"/>
      <c r="X12" s="14">
        <f>'Relatório final.'!B27</f>
        <v>0</v>
      </c>
      <c r="Y12" s="14">
        <f>'Relatório final.'!J27</f>
        <v>0</v>
      </c>
      <c r="Z12" s="43">
        <f>Proposta!L37</f>
        <v>0</v>
      </c>
      <c r="AA12" s="15" t="b">
        <f t="shared" si="4"/>
        <v>0</v>
      </c>
      <c r="AB12" s="16">
        <f>'Relatório final.'!G27*24</f>
        <v>0</v>
      </c>
      <c r="AC12" s="15" t="str">
        <f t="shared" si="5"/>
        <v>0</v>
      </c>
      <c r="AD12" s="39">
        <f>'Relatório final.'!I27</f>
        <v>0</v>
      </c>
      <c r="AE12" s="15">
        <f>'Relatório final.'!K27</f>
        <v>0</v>
      </c>
      <c r="AF12" s="15" t="b">
        <f t="shared" si="6"/>
        <v>0</v>
      </c>
    </row>
    <row r="13" spans="1:44" ht="30" customHeight="1" x14ac:dyDescent="0.25">
      <c r="H13" s="10" t="s">
        <v>43</v>
      </c>
      <c r="I13" s="8">
        <v>29.87</v>
      </c>
      <c r="J13" s="9">
        <v>35</v>
      </c>
      <c r="K13" s="8">
        <f t="shared" si="0"/>
        <v>0.85342857142857143</v>
      </c>
      <c r="M13" s="14">
        <f>Proposta!H38</f>
        <v>0</v>
      </c>
      <c r="N13" s="6">
        <f>Proposta!J38</f>
        <v>0</v>
      </c>
      <c r="O13" s="43">
        <f>Proposta!A38</f>
        <v>0</v>
      </c>
      <c r="P13" s="15" t="b">
        <f t="shared" si="1"/>
        <v>0</v>
      </c>
      <c r="Q13" s="16">
        <f>SUM(Proposta!G38)*24</f>
        <v>0</v>
      </c>
      <c r="R13" s="15" t="str">
        <f t="shared" si="2"/>
        <v>0</v>
      </c>
      <c r="S13" s="39">
        <f>Proposta!I38</f>
        <v>0</v>
      </c>
      <c r="T13" s="15">
        <f>Proposta!K38</f>
        <v>0</v>
      </c>
      <c r="U13" s="15" t="b">
        <f t="shared" si="3"/>
        <v>0</v>
      </c>
      <c r="W13" s="17"/>
      <c r="X13" s="14">
        <f>'Relatório final.'!B28</f>
        <v>0</v>
      </c>
      <c r="Y13" s="14">
        <f>'Relatório final.'!J28</f>
        <v>0</v>
      </c>
      <c r="Z13" s="43">
        <f>Proposta!L38</f>
        <v>0</v>
      </c>
      <c r="AA13" s="15" t="b">
        <f t="shared" si="4"/>
        <v>0</v>
      </c>
      <c r="AB13" s="16">
        <f>'Relatório final.'!G28*24</f>
        <v>0</v>
      </c>
      <c r="AC13" s="15" t="str">
        <f t="shared" si="5"/>
        <v>0</v>
      </c>
      <c r="AD13" s="39">
        <f>'Relatório final.'!I28</f>
        <v>0</v>
      </c>
      <c r="AE13" s="15">
        <f>'Relatório final.'!K28</f>
        <v>0</v>
      </c>
      <c r="AF13" s="15" t="b">
        <f t="shared" si="6"/>
        <v>0</v>
      </c>
    </row>
    <row r="14" spans="1:44" ht="30" customHeight="1" x14ac:dyDescent="0.25">
      <c r="H14" s="10" t="s">
        <v>44</v>
      </c>
      <c r="I14" s="8">
        <v>21.66</v>
      </c>
      <c r="J14" s="9">
        <v>24</v>
      </c>
      <c r="K14" s="8">
        <f t="shared" si="0"/>
        <v>0.90249999999999997</v>
      </c>
      <c r="M14" s="14">
        <f>Proposta!H39</f>
        <v>0</v>
      </c>
      <c r="N14" s="6">
        <f>Proposta!J39</f>
        <v>0</v>
      </c>
      <c r="O14" s="43">
        <f>Proposta!A39</f>
        <v>0</v>
      </c>
      <c r="P14" s="15" t="b">
        <f t="shared" si="1"/>
        <v>0</v>
      </c>
      <c r="Q14" s="16">
        <f>SUM(Proposta!G39)*24</f>
        <v>0</v>
      </c>
      <c r="R14" s="15" t="str">
        <f t="shared" si="2"/>
        <v>0</v>
      </c>
      <c r="S14" s="39">
        <f>Proposta!I39</f>
        <v>0</v>
      </c>
      <c r="T14" s="15">
        <f>Proposta!K39</f>
        <v>0</v>
      </c>
      <c r="U14" s="15" t="b">
        <f t="shared" si="3"/>
        <v>0</v>
      </c>
      <c r="W14" s="17"/>
      <c r="X14" s="14">
        <f>'Relatório final.'!B29</f>
        <v>0</v>
      </c>
      <c r="Y14" s="14">
        <f>'Relatório final.'!J29</f>
        <v>0</v>
      </c>
      <c r="Z14" s="43">
        <f>Proposta!L39</f>
        <v>0</v>
      </c>
      <c r="AA14" s="15" t="b">
        <f t="shared" si="4"/>
        <v>0</v>
      </c>
      <c r="AB14" s="16">
        <f>'Relatório final.'!G29*24</f>
        <v>0</v>
      </c>
      <c r="AC14" s="15" t="str">
        <f t="shared" si="5"/>
        <v>0</v>
      </c>
      <c r="AD14" s="39">
        <f>'Relatório final.'!I29</f>
        <v>0</v>
      </c>
      <c r="AE14" s="15">
        <f>'Relatório final.'!K29</f>
        <v>0</v>
      </c>
      <c r="AF14" s="15" t="b">
        <f t="shared" si="6"/>
        <v>0</v>
      </c>
    </row>
    <row r="15" spans="1:44" ht="30" customHeight="1" x14ac:dyDescent="0.25">
      <c r="H15" s="10" t="s">
        <v>45</v>
      </c>
      <c r="I15" s="8">
        <v>24.7</v>
      </c>
      <c r="J15" s="9">
        <v>35</v>
      </c>
      <c r="K15" s="8">
        <f t="shared" si="0"/>
        <v>0.70571428571428574</v>
      </c>
      <c r="M15" s="14">
        <f>Proposta!H40</f>
        <v>0</v>
      </c>
      <c r="N15" s="6">
        <f>Proposta!J40</f>
        <v>0</v>
      </c>
      <c r="O15" s="43">
        <f>Proposta!A40</f>
        <v>0</v>
      </c>
      <c r="P15" s="15" t="b">
        <f t="shared" si="1"/>
        <v>0</v>
      </c>
      <c r="Q15" s="16">
        <f>SUM(Proposta!G40)*24</f>
        <v>0</v>
      </c>
      <c r="R15" s="15" t="str">
        <f t="shared" si="2"/>
        <v>0</v>
      </c>
      <c r="S15" s="39">
        <f>Proposta!I40</f>
        <v>0</v>
      </c>
      <c r="T15" s="15">
        <f>Proposta!K40</f>
        <v>0</v>
      </c>
      <c r="U15" s="15" t="b">
        <f t="shared" si="3"/>
        <v>0</v>
      </c>
      <c r="W15" s="17"/>
      <c r="X15" s="14">
        <f>'Relatório final.'!B30</f>
        <v>0</v>
      </c>
      <c r="Y15" s="14">
        <f>'Relatório final.'!J30</f>
        <v>0</v>
      </c>
      <c r="Z15" s="43">
        <f>Proposta!L40</f>
        <v>0</v>
      </c>
      <c r="AA15" s="15" t="b">
        <f t="shared" si="4"/>
        <v>0</v>
      </c>
      <c r="AB15" s="16">
        <f>'Relatório final.'!G30*24</f>
        <v>0</v>
      </c>
      <c r="AC15" s="15" t="str">
        <f t="shared" si="5"/>
        <v>0</v>
      </c>
      <c r="AD15" s="39">
        <f>'Relatório final.'!I30</f>
        <v>0</v>
      </c>
      <c r="AE15" s="15">
        <f>'Relatório final.'!K30</f>
        <v>0</v>
      </c>
      <c r="AF15" s="15" t="b">
        <f t="shared" si="6"/>
        <v>0</v>
      </c>
    </row>
    <row r="16" spans="1:44" ht="30" customHeight="1" x14ac:dyDescent="0.25">
      <c r="H16" s="10" t="s">
        <v>46</v>
      </c>
      <c r="I16" s="8">
        <v>30.44</v>
      </c>
      <c r="J16" s="9">
        <v>35</v>
      </c>
      <c r="K16" s="8">
        <f t="shared" si="0"/>
        <v>0.86971428571428577</v>
      </c>
      <c r="M16" s="14">
        <f>Proposta!H41</f>
        <v>0</v>
      </c>
      <c r="N16" s="6">
        <f>Proposta!J41</f>
        <v>0</v>
      </c>
      <c r="O16" s="43">
        <f>Proposta!A41</f>
        <v>0</v>
      </c>
      <c r="P16" s="15" t="b">
        <f t="shared" si="1"/>
        <v>0</v>
      </c>
      <c r="Q16" s="16">
        <f>SUM(Proposta!G41)*24</f>
        <v>0</v>
      </c>
      <c r="R16" s="15" t="str">
        <f t="shared" si="2"/>
        <v>0</v>
      </c>
      <c r="S16" s="39">
        <f>Proposta!I41</f>
        <v>0</v>
      </c>
      <c r="T16" s="15">
        <f>Proposta!K41</f>
        <v>0</v>
      </c>
      <c r="U16" s="15" t="b">
        <f t="shared" si="3"/>
        <v>0</v>
      </c>
      <c r="W16" s="17"/>
      <c r="X16" s="14">
        <f>'Relatório final.'!B31</f>
        <v>0</v>
      </c>
      <c r="Y16" s="14">
        <f>'Relatório final.'!J31</f>
        <v>0</v>
      </c>
      <c r="Z16" s="43">
        <f>Proposta!L41</f>
        <v>0</v>
      </c>
      <c r="AA16" s="15" t="b">
        <f t="shared" si="4"/>
        <v>0</v>
      </c>
      <c r="AB16" s="16">
        <f>'Relatório final.'!G31*24</f>
        <v>0</v>
      </c>
      <c r="AC16" s="15" t="str">
        <f t="shared" si="5"/>
        <v>0</v>
      </c>
      <c r="AD16" s="39">
        <f>'Relatório final.'!I31</f>
        <v>0</v>
      </c>
      <c r="AE16" s="15">
        <f>'Relatório final.'!K31</f>
        <v>0</v>
      </c>
      <c r="AF16" s="15" t="b">
        <f t="shared" si="6"/>
        <v>0</v>
      </c>
    </row>
    <row r="17" spans="8:32" ht="30" customHeight="1" x14ac:dyDescent="0.25">
      <c r="H17" s="10" t="s">
        <v>47</v>
      </c>
      <c r="I17" s="8">
        <v>9.74</v>
      </c>
      <c r="J17" s="9">
        <v>50</v>
      </c>
      <c r="K17" s="8">
        <f t="shared" si="0"/>
        <v>0.1948</v>
      </c>
      <c r="M17" s="14">
        <f>Proposta!H42</f>
        <v>0</v>
      </c>
      <c r="N17" s="6">
        <f>Proposta!J42</f>
        <v>0</v>
      </c>
      <c r="O17" s="43">
        <f>Proposta!A42</f>
        <v>0</v>
      </c>
      <c r="P17" s="15" t="b">
        <f t="shared" si="1"/>
        <v>0</v>
      </c>
      <c r="Q17" s="16">
        <f>SUM(Proposta!G42)*24</f>
        <v>0</v>
      </c>
      <c r="R17" s="15" t="str">
        <f t="shared" si="2"/>
        <v>0</v>
      </c>
      <c r="S17" s="39">
        <f>Proposta!I42</f>
        <v>0</v>
      </c>
      <c r="T17" s="15">
        <f>Proposta!K42</f>
        <v>0</v>
      </c>
      <c r="U17" s="15" t="b">
        <f t="shared" si="3"/>
        <v>0</v>
      </c>
      <c r="W17" s="17"/>
      <c r="X17" s="14">
        <f>'Relatório final.'!B32</f>
        <v>0</v>
      </c>
      <c r="Y17" s="14">
        <f>'Relatório final.'!J32</f>
        <v>0</v>
      </c>
      <c r="Z17" s="43">
        <f>Proposta!L42</f>
        <v>0</v>
      </c>
      <c r="AA17" s="15" t="b">
        <f t="shared" si="4"/>
        <v>0</v>
      </c>
      <c r="AB17" s="16">
        <f>'Relatório final.'!G32*24</f>
        <v>0</v>
      </c>
      <c r="AC17" s="15" t="str">
        <f t="shared" si="5"/>
        <v>0</v>
      </c>
      <c r="AD17" s="39">
        <f>'Relatório final.'!I32</f>
        <v>0</v>
      </c>
      <c r="AE17" s="15">
        <f>'Relatório final.'!K32</f>
        <v>0</v>
      </c>
      <c r="AF17" s="15" t="b">
        <f t="shared" si="6"/>
        <v>0</v>
      </c>
    </row>
    <row r="18" spans="8:32" ht="30" customHeight="1" x14ac:dyDescent="0.25">
      <c r="H18" s="10" t="s">
        <v>48</v>
      </c>
      <c r="I18" s="8">
        <v>10.88</v>
      </c>
      <c r="J18" s="9">
        <v>100</v>
      </c>
      <c r="K18" s="8">
        <f t="shared" si="0"/>
        <v>0.10880000000000001</v>
      </c>
      <c r="M18" s="14">
        <f>Proposta!H43</f>
        <v>0</v>
      </c>
      <c r="N18" s="6">
        <f>Proposta!J43</f>
        <v>0</v>
      </c>
      <c r="O18" s="43">
        <f>Proposta!A43</f>
        <v>0</v>
      </c>
      <c r="P18" s="15" t="b">
        <f t="shared" si="1"/>
        <v>0</v>
      </c>
      <c r="Q18" s="16">
        <f>SUM(Proposta!G43)*24</f>
        <v>0</v>
      </c>
      <c r="R18" s="15" t="str">
        <f t="shared" si="2"/>
        <v>0</v>
      </c>
      <c r="S18" s="39">
        <f>Proposta!I43</f>
        <v>0</v>
      </c>
      <c r="T18" s="15">
        <f>Proposta!K43</f>
        <v>0</v>
      </c>
      <c r="U18" s="15" t="b">
        <f t="shared" si="3"/>
        <v>0</v>
      </c>
      <c r="W18" s="17"/>
      <c r="X18" s="14">
        <f>'Relatório final.'!B33</f>
        <v>0</v>
      </c>
      <c r="Y18" s="14">
        <f>'Relatório final.'!J33</f>
        <v>0</v>
      </c>
      <c r="Z18" s="43">
        <f>Proposta!L43</f>
        <v>0</v>
      </c>
      <c r="AA18" s="15" t="b">
        <f t="shared" si="4"/>
        <v>0</v>
      </c>
      <c r="AB18" s="16">
        <f>'Relatório final.'!G33*24</f>
        <v>0</v>
      </c>
      <c r="AC18" s="15" t="str">
        <f t="shared" si="5"/>
        <v>0</v>
      </c>
      <c r="AD18" s="39">
        <f>'Relatório final.'!I33</f>
        <v>0</v>
      </c>
      <c r="AE18" s="15">
        <f>'Relatório final.'!K33</f>
        <v>0</v>
      </c>
      <c r="AF18" s="15" t="b">
        <f t="shared" si="6"/>
        <v>0</v>
      </c>
    </row>
    <row r="19" spans="8:32" ht="30" customHeight="1" x14ac:dyDescent="0.25">
      <c r="H19" s="10" t="s">
        <v>49</v>
      </c>
      <c r="I19" s="8">
        <v>20.399999999999999</v>
      </c>
      <c r="J19" s="9">
        <v>100</v>
      </c>
      <c r="K19" s="8">
        <f t="shared" si="0"/>
        <v>0.20399999999999999</v>
      </c>
      <c r="M19" s="14">
        <f>Proposta!H44</f>
        <v>0</v>
      </c>
      <c r="N19" s="6">
        <f>Proposta!J44</f>
        <v>0</v>
      </c>
      <c r="O19" s="43">
        <f>Proposta!A44</f>
        <v>0</v>
      </c>
      <c r="P19" s="15" t="b">
        <f t="shared" si="1"/>
        <v>0</v>
      </c>
      <c r="Q19" s="16">
        <f>SUM(Proposta!G44)*24</f>
        <v>0</v>
      </c>
      <c r="R19" s="15" t="str">
        <f t="shared" si="2"/>
        <v>0</v>
      </c>
      <c r="S19" s="39">
        <f>Proposta!I44</f>
        <v>0</v>
      </c>
      <c r="T19" s="15">
        <f>Proposta!K44</f>
        <v>0</v>
      </c>
      <c r="U19" s="15" t="b">
        <f t="shared" si="3"/>
        <v>0</v>
      </c>
      <c r="W19" s="17"/>
      <c r="X19" s="14">
        <f>'Relatório final.'!B34</f>
        <v>0</v>
      </c>
      <c r="Y19" s="14">
        <f>'Relatório final.'!J34</f>
        <v>0</v>
      </c>
      <c r="Z19" s="43">
        <f>Proposta!L44</f>
        <v>0</v>
      </c>
      <c r="AA19" s="15" t="b">
        <f t="shared" si="4"/>
        <v>0</v>
      </c>
      <c r="AB19" s="16">
        <f>'Relatório final.'!G34*24</f>
        <v>0</v>
      </c>
      <c r="AC19" s="15" t="str">
        <f t="shared" si="5"/>
        <v>0</v>
      </c>
      <c r="AD19" s="39">
        <f>'Relatório final.'!I34</f>
        <v>0</v>
      </c>
      <c r="AE19" s="15">
        <f>'Relatório final.'!K34</f>
        <v>0</v>
      </c>
      <c r="AF19" s="15" t="b">
        <f t="shared" si="6"/>
        <v>0</v>
      </c>
    </row>
    <row r="20" spans="8:32" ht="30" customHeight="1" x14ac:dyDescent="0.25">
      <c r="H20" s="10" t="s">
        <v>50</v>
      </c>
      <c r="I20" s="8">
        <v>16.38</v>
      </c>
      <c r="J20" s="9">
        <v>256</v>
      </c>
      <c r="K20" s="8">
        <f t="shared" si="0"/>
        <v>6.3984374999999996E-2</v>
      </c>
      <c r="M20" s="14">
        <f>Proposta!H45</f>
        <v>0</v>
      </c>
      <c r="N20" s="6">
        <f>Proposta!J45</f>
        <v>0</v>
      </c>
      <c r="O20" s="43">
        <f>Proposta!A45</f>
        <v>0</v>
      </c>
      <c r="P20" s="15" t="b">
        <f t="shared" si="1"/>
        <v>0</v>
      </c>
      <c r="Q20" s="16">
        <f>SUM(Proposta!G45)*24</f>
        <v>0</v>
      </c>
      <c r="R20" s="15" t="str">
        <f t="shared" si="2"/>
        <v>0</v>
      </c>
      <c r="S20" s="39">
        <f>Proposta!I45</f>
        <v>0</v>
      </c>
      <c r="T20" s="15">
        <f>Proposta!K45</f>
        <v>0</v>
      </c>
      <c r="U20" s="15" t="b">
        <f t="shared" si="3"/>
        <v>0</v>
      </c>
      <c r="W20" s="17"/>
      <c r="X20" s="14">
        <f>'Relatório final.'!B35</f>
        <v>0</v>
      </c>
      <c r="Y20" s="14">
        <f>'Relatório final.'!J35</f>
        <v>0</v>
      </c>
      <c r="Z20" s="43">
        <f>Proposta!L45</f>
        <v>0</v>
      </c>
      <c r="AA20" s="15" t="b">
        <f t="shared" si="4"/>
        <v>0</v>
      </c>
      <c r="AB20" s="16">
        <f>'Relatório final.'!G35*24</f>
        <v>0</v>
      </c>
      <c r="AC20" s="15" t="str">
        <f t="shared" si="5"/>
        <v>0</v>
      </c>
      <c r="AD20" s="39">
        <f>'Relatório final.'!I35</f>
        <v>0</v>
      </c>
      <c r="AE20" s="15">
        <f>'Relatório final.'!K35</f>
        <v>0</v>
      </c>
      <c r="AF20" s="15" t="b">
        <f t="shared" si="6"/>
        <v>0</v>
      </c>
    </row>
    <row r="21" spans="8:32" ht="30" customHeight="1" x14ac:dyDescent="0.25">
      <c r="H21" s="6"/>
      <c r="I21" s="6"/>
      <c r="J21" s="6"/>
      <c r="K21" s="6"/>
      <c r="M21" s="14">
        <f>Proposta!H46</f>
        <v>0</v>
      </c>
      <c r="N21" s="6">
        <f>Proposta!J46</f>
        <v>0</v>
      </c>
      <c r="O21" s="43">
        <f>Proposta!A46</f>
        <v>0</v>
      </c>
      <c r="P21" s="15" t="b">
        <f t="shared" si="1"/>
        <v>0</v>
      </c>
      <c r="Q21" s="16">
        <f>SUM(Proposta!G46)*24</f>
        <v>0</v>
      </c>
      <c r="R21" s="15" t="str">
        <f t="shared" si="2"/>
        <v>0</v>
      </c>
      <c r="S21" s="39">
        <f>Proposta!I46</f>
        <v>0</v>
      </c>
      <c r="T21" s="15">
        <f>Proposta!K46</f>
        <v>0</v>
      </c>
      <c r="U21" s="15" t="b">
        <f t="shared" si="3"/>
        <v>0</v>
      </c>
      <c r="W21" s="17"/>
      <c r="X21" s="14">
        <f>'Relatório final.'!B36</f>
        <v>0</v>
      </c>
      <c r="Y21" s="14">
        <f>'Relatório final.'!J36</f>
        <v>0</v>
      </c>
      <c r="Z21" s="43">
        <f>Proposta!L46</f>
        <v>0</v>
      </c>
      <c r="AA21" s="15" t="b">
        <f t="shared" si="4"/>
        <v>0</v>
      </c>
      <c r="AB21" s="16">
        <f>'Relatório final.'!G36*24</f>
        <v>0</v>
      </c>
      <c r="AC21" s="15" t="str">
        <f t="shared" si="5"/>
        <v>0</v>
      </c>
      <c r="AD21" s="39">
        <f>'Relatório final.'!I36</f>
        <v>0</v>
      </c>
      <c r="AE21" s="15">
        <f>'Relatório final.'!K36</f>
        <v>0</v>
      </c>
      <c r="AF21" s="15" t="b">
        <f t="shared" si="6"/>
        <v>0</v>
      </c>
    </row>
    <row r="22" spans="8:32" ht="24" customHeight="1" x14ac:dyDescent="0.25">
      <c r="H22" s="6"/>
      <c r="I22" s="6"/>
      <c r="J22" s="6"/>
      <c r="K22" s="6"/>
      <c r="M22" s="14">
        <f>Proposta!H47</f>
        <v>0</v>
      </c>
      <c r="N22" s="6">
        <f>Proposta!J47</f>
        <v>0</v>
      </c>
      <c r="O22" s="43">
        <f>Proposta!A47</f>
        <v>0</v>
      </c>
      <c r="P22" s="15" t="b">
        <f t="shared" si="1"/>
        <v>0</v>
      </c>
      <c r="Q22" s="16">
        <f>SUM(Proposta!G47)*24</f>
        <v>0</v>
      </c>
      <c r="R22" s="15" t="str">
        <f t="shared" si="2"/>
        <v>0</v>
      </c>
      <c r="S22" s="39">
        <f>Proposta!I47</f>
        <v>0</v>
      </c>
      <c r="T22" s="15">
        <f>Proposta!K47</f>
        <v>0</v>
      </c>
      <c r="U22" s="15" t="b">
        <f t="shared" si="3"/>
        <v>0</v>
      </c>
      <c r="W22" s="17"/>
      <c r="X22" s="14">
        <f>'Relatório final.'!B37</f>
        <v>0</v>
      </c>
      <c r="Y22" s="14">
        <f>'Relatório final.'!J37</f>
        <v>0</v>
      </c>
      <c r="Z22" s="43">
        <f>Proposta!L47</f>
        <v>0</v>
      </c>
      <c r="AA22" s="15" t="b">
        <f t="shared" si="4"/>
        <v>0</v>
      </c>
      <c r="AB22" s="16">
        <f>'Relatório final.'!G37*24</f>
        <v>0</v>
      </c>
      <c r="AC22" s="15" t="str">
        <f t="shared" si="5"/>
        <v>0</v>
      </c>
      <c r="AD22" s="39">
        <f>'Relatório final.'!I37</f>
        <v>0</v>
      </c>
      <c r="AE22" s="15">
        <f>'Relatório final.'!K37</f>
        <v>0</v>
      </c>
      <c r="AF22" s="15" t="b">
        <f t="shared" si="6"/>
        <v>0</v>
      </c>
    </row>
    <row r="23" spans="8:32" ht="24" customHeight="1" x14ac:dyDescent="0.25">
      <c r="H23" s="6"/>
      <c r="I23" s="6"/>
      <c r="J23" s="6"/>
      <c r="K23" s="6"/>
      <c r="M23" s="14">
        <f>Proposta!H48</f>
        <v>0</v>
      </c>
      <c r="N23" s="6">
        <f>Proposta!J48</f>
        <v>0</v>
      </c>
      <c r="O23" s="43">
        <f>Proposta!A48</f>
        <v>0</v>
      </c>
      <c r="P23" s="15" t="b">
        <f t="shared" si="1"/>
        <v>0</v>
      </c>
      <c r="Q23" s="16">
        <f>SUM(Proposta!G48)*24</f>
        <v>0</v>
      </c>
      <c r="R23" s="15" t="str">
        <f t="shared" si="2"/>
        <v>0</v>
      </c>
      <c r="S23" s="39">
        <f>Proposta!I48</f>
        <v>0</v>
      </c>
      <c r="T23" s="15">
        <f>Proposta!K48</f>
        <v>0</v>
      </c>
      <c r="U23" s="15" t="b">
        <f t="shared" si="3"/>
        <v>0</v>
      </c>
      <c r="W23" s="17"/>
      <c r="X23" s="14"/>
      <c r="Y23" s="14"/>
      <c r="Z23" s="43"/>
      <c r="AA23" s="15"/>
      <c r="AB23" s="16"/>
      <c r="AC23" s="15"/>
      <c r="AD23" s="39"/>
      <c r="AE23" s="15"/>
      <c r="AF23" s="15"/>
    </row>
    <row r="24" spans="8:32" ht="24" customHeight="1" x14ac:dyDescent="0.25">
      <c r="H24" s="6"/>
      <c r="I24" s="6"/>
      <c r="J24" s="6"/>
      <c r="K24" s="6"/>
      <c r="M24" s="14">
        <f>Proposta!H49</f>
        <v>0</v>
      </c>
      <c r="N24" s="6">
        <f>Proposta!J49</f>
        <v>0</v>
      </c>
      <c r="O24" s="43">
        <f>Proposta!A49</f>
        <v>0</v>
      </c>
      <c r="P24" s="15" t="b">
        <f t="shared" si="1"/>
        <v>0</v>
      </c>
      <c r="Q24" s="16">
        <f>SUM(Proposta!G49)*24</f>
        <v>0</v>
      </c>
      <c r="R24" s="15" t="str">
        <f t="shared" si="2"/>
        <v>0</v>
      </c>
      <c r="S24" s="39">
        <f>Proposta!I49</f>
        <v>0</v>
      </c>
      <c r="T24" s="15">
        <f>Proposta!K49</f>
        <v>0</v>
      </c>
      <c r="U24" s="15" t="b">
        <f t="shared" si="3"/>
        <v>0</v>
      </c>
      <c r="W24" s="17"/>
      <c r="X24" s="14"/>
      <c r="Y24" s="14"/>
      <c r="Z24" s="43"/>
      <c r="AA24" s="15"/>
      <c r="AB24" s="16"/>
      <c r="AC24" s="15"/>
      <c r="AD24" s="39"/>
      <c r="AE24" s="15"/>
      <c r="AF24" s="15"/>
    </row>
    <row r="25" spans="8:32" ht="24" customHeight="1" x14ac:dyDescent="0.25">
      <c r="H25" s="6"/>
      <c r="I25" s="6"/>
      <c r="J25" s="6"/>
      <c r="K25" s="6"/>
      <c r="M25" s="14">
        <f>Proposta!H50</f>
        <v>0</v>
      </c>
      <c r="N25" s="6">
        <f>Proposta!J50</f>
        <v>0</v>
      </c>
      <c r="O25" s="43">
        <f>Proposta!A50</f>
        <v>0</v>
      </c>
      <c r="P25" s="15" t="b">
        <f t="shared" si="1"/>
        <v>0</v>
      </c>
      <c r="Q25" s="16">
        <f>SUM(Proposta!G50)*24</f>
        <v>0</v>
      </c>
      <c r="R25" s="15" t="str">
        <f>IF(S25="SIM",(P25*Q25),"0")</f>
        <v>0</v>
      </c>
      <c r="S25" s="39">
        <f>Proposta!I50</f>
        <v>0</v>
      </c>
      <c r="T25" s="15">
        <f>Proposta!K50</f>
        <v>0</v>
      </c>
      <c r="U25" s="15" t="b">
        <f t="shared" si="3"/>
        <v>0</v>
      </c>
      <c r="W25" s="17"/>
      <c r="X25" s="14"/>
      <c r="Y25" s="14"/>
      <c r="Z25" s="43"/>
      <c r="AA25" s="15"/>
      <c r="AB25" s="16"/>
      <c r="AC25" s="15"/>
      <c r="AD25" s="39"/>
      <c r="AE25" s="15"/>
      <c r="AF25" s="15"/>
    </row>
    <row r="26" spans="8:32" ht="24" customHeight="1" x14ac:dyDescent="0.25">
      <c r="H26" s="6"/>
      <c r="I26" s="6"/>
      <c r="J26" s="6"/>
      <c r="K26" s="6"/>
      <c r="M26" s="14">
        <f>Proposta!H51</f>
        <v>0</v>
      </c>
      <c r="N26" s="6">
        <f>Proposta!J51</f>
        <v>0</v>
      </c>
      <c r="O26" s="43">
        <f>Proposta!A51</f>
        <v>0</v>
      </c>
      <c r="P26" s="15" t="b">
        <f t="shared" si="1"/>
        <v>0</v>
      </c>
      <c r="Q26" s="16">
        <f>SUM(Proposta!G51)*24</f>
        <v>0</v>
      </c>
      <c r="R26" s="15" t="str">
        <f t="shared" si="2"/>
        <v>0</v>
      </c>
      <c r="S26" s="39">
        <f>Proposta!I51</f>
        <v>0</v>
      </c>
      <c r="T26" s="15">
        <f>Proposta!K51</f>
        <v>0</v>
      </c>
      <c r="U26" s="15" t="b">
        <f t="shared" si="3"/>
        <v>0</v>
      </c>
      <c r="W26" s="17"/>
      <c r="X26" s="14"/>
      <c r="Y26" s="14"/>
      <c r="Z26" s="43"/>
      <c r="AA26" s="15"/>
      <c r="AB26" s="16"/>
      <c r="AC26" s="15"/>
      <c r="AD26" s="39"/>
      <c r="AE26" s="15"/>
      <c r="AF26" s="15"/>
    </row>
    <row r="27" spans="8:32" ht="24" customHeight="1" x14ac:dyDescent="0.25">
      <c r="H27" s="6"/>
      <c r="I27" s="6"/>
      <c r="J27" s="6"/>
      <c r="K27" s="6"/>
      <c r="M27" s="14">
        <f>Proposta!H52</f>
        <v>0</v>
      </c>
      <c r="N27" s="6">
        <f>Proposta!J52</f>
        <v>0</v>
      </c>
      <c r="O27" s="43">
        <f>Proposta!A52</f>
        <v>0</v>
      </c>
      <c r="P27" s="15" t="b">
        <f t="shared" si="1"/>
        <v>0</v>
      </c>
      <c r="Q27" s="16">
        <f>SUM(Proposta!G52)*24</f>
        <v>0</v>
      </c>
      <c r="R27" s="15" t="str">
        <f t="shared" si="2"/>
        <v>0</v>
      </c>
      <c r="S27" s="39">
        <f>Proposta!I52</f>
        <v>0</v>
      </c>
      <c r="T27" s="15">
        <f>Proposta!K52</f>
        <v>0</v>
      </c>
      <c r="U27" s="15" t="b">
        <f t="shared" si="3"/>
        <v>0</v>
      </c>
      <c r="W27" s="17"/>
      <c r="X27" s="14"/>
      <c r="Y27" s="14"/>
      <c r="Z27" s="43"/>
      <c r="AA27" s="15"/>
      <c r="AB27" s="16"/>
      <c r="AC27" s="15"/>
      <c r="AD27" s="39"/>
      <c r="AE27" s="15"/>
      <c r="AF27" s="15"/>
    </row>
    <row r="28" spans="8:32" ht="24" customHeight="1" x14ac:dyDescent="0.25">
      <c r="H28" s="6"/>
      <c r="I28" s="6"/>
      <c r="J28" s="6"/>
      <c r="K28" s="6"/>
      <c r="M28" s="14">
        <f>Proposta!H53</f>
        <v>0</v>
      </c>
      <c r="N28" s="6">
        <f>Proposta!J53</f>
        <v>0</v>
      </c>
      <c r="O28" s="43">
        <f>Proposta!A53</f>
        <v>0</v>
      </c>
      <c r="P28" s="15" t="b">
        <f t="shared" si="1"/>
        <v>0</v>
      </c>
      <c r="Q28" s="16">
        <f>SUM(Proposta!G53)*24</f>
        <v>0</v>
      </c>
      <c r="R28" s="15" t="str">
        <f t="shared" si="2"/>
        <v>0</v>
      </c>
      <c r="S28" s="39">
        <f>Proposta!I53</f>
        <v>0</v>
      </c>
      <c r="T28" s="15">
        <f>Proposta!K53</f>
        <v>0</v>
      </c>
      <c r="U28" s="15" t="b">
        <f t="shared" si="3"/>
        <v>0</v>
      </c>
      <c r="W28" s="17"/>
      <c r="X28" s="14"/>
      <c r="Y28" s="14"/>
      <c r="Z28" s="43"/>
      <c r="AA28" s="15"/>
      <c r="AB28" s="16"/>
      <c r="AC28" s="15"/>
      <c r="AD28" s="39"/>
      <c r="AE28" s="15"/>
      <c r="AF28" s="15"/>
    </row>
    <row r="29" spans="8:32" ht="24" customHeight="1" x14ac:dyDescent="0.25">
      <c r="H29" s="6"/>
      <c r="I29" s="6"/>
      <c r="J29" s="6"/>
      <c r="K29" s="6"/>
      <c r="M29" s="14">
        <f>Proposta!H54</f>
        <v>0</v>
      </c>
      <c r="N29" s="6">
        <f>Proposta!J54</f>
        <v>0</v>
      </c>
      <c r="O29" s="43">
        <f>Proposta!A54</f>
        <v>0</v>
      </c>
      <c r="P29" s="15" t="b">
        <f t="shared" si="1"/>
        <v>0</v>
      </c>
      <c r="Q29" s="16">
        <f>SUM(Proposta!G54)*24</f>
        <v>0</v>
      </c>
      <c r="R29" s="15" t="str">
        <f t="shared" si="2"/>
        <v>0</v>
      </c>
      <c r="S29" s="39">
        <f>Proposta!I54</f>
        <v>0</v>
      </c>
      <c r="T29" s="15">
        <f>Proposta!K54</f>
        <v>0</v>
      </c>
      <c r="U29" s="15" t="b">
        <f t="shared" si="3"/>
        <v>0</v>
      </c>
      <c r="W29" s="17"/>
      <c r="X29" s="14"/>
      <c r="Y29" s="14"/>
      <c r="Z29" s="43"/>
      <c r="AA29" s="15"/>
      <c r="AB29" s="16"/>
      <c r="AC29" s="15"/>
      <c r="AD29" s="39"/>
      <c r="AE29" s="15"/>
      <c r="AF29" s="15"/>
    </row>
    <row r="30" spans="8:32" ht="24" customHeight="1" x14ac:dyDescent="0.25">
      <c r="H30" s="6"/>
      <c r="I30" s="6"/>
      <c r="J30" s="6"/>
      <c r="K30" s="6"/>
      <c r="M30" s="14">
        <f>Proposta!H55</f>
        <v>0</v>
      </c>
      <c r="N30" s="6">
        <f>Proposta!J55</f>
        <v>0</v>
      </c>
      <c r="O30" s="43">
        <f>Proposta!A55</f>
        <v>0</v>
      </c>
      <c r="P30" s="15" t="b">
        <f t="shared" si="1"/>
        <v>0</v>
      </c>
      <c r="Q30" s="16">
        <f>SUM(Proposta!G55)*24</f>
        <v>0</v>
      </c>
      <c r="R30" s="15" t="str">
        <f t="shared" si="2"/>
        <v>0</v>
      </c>
      <c r="S30" s="39">
        <f>Proposta!I55</f>
        <v>0</v>
      </c>
      <c r="T30" s="15">
        <f>Proposta!K55</f>
        <v>0</v>
      </c>
      <c r="U30" s="15" t="b">
        <f t="shared" si="3"/>
        <v>0</v>
      </c>
      <c r="W30" s="17"/>
      <c r="X30" s="14"/>
      <c r="Y30" s="14"/>
      <c r="Z30" s="43"/>
      <c r="AA30" s="15"/>
      <c r="AB30" s="16"/>
      <c r="AC30" s="15"/>
      <c r="AD30" s="39"/>
      <c r="AE30" s="15"/>
      <c r="AF30" s="15"/>
    </row>
    <row r="31" spans="8:32" ht="24" customHeight="1" x14ac:dyDescent="0.25">
      <c r="H31" s="6"/>
      <c r="I31" s="6"/>
      <c r="J31" s="6"/>
      <c r="K31" s="6"/>
      <c r="M31" s="14">
        <f>Proposta!H56</f>
        <v>0</v>
      </c>
      <c r="N31" s="6">
        <f>Proposta!J56</f>
        <v>0</v>
      </c>
      <c r="O31" s="43">
        <f>Proposta!A56</f>
        <v>0</v>
      </c>
      <c r="P31" s="15" t="b">
        <f t="shared" si="1"/>
        <v>0</v>
      </c>
      <c r="Q31" s="16">
        <f>SUM(Proposta!G56)*24</f>
        <v>0</v>
      </c>
      <c r="R31" s="15" t="str">
        <f t="shared" si="2"/>
        <v>0</v>
      </c>
      <c r="S31" s="39">
        <f>Proposta!I56</f>
        <v>0</v>
      </c>
      <c r="T31" s="15">
        <f>Proposta!K56</f>
        <v>0</v>
      </c>
      <c r="U31" s="15" t="b">
        <f t="shared" si="3"/>
        <v>0</v>
      </c>
      <c r="W31" s="17"/>
      <c r="X31" s="14"/>
      <c r="Y31" s="14"/>
      <c r="Z31" s="43"/>
      <c r="AA31" s="15"/>
      <c r="AB31" s="16"/>
      <c r="AC31" s="15"/>
      <c r="AD31" s="39"/>
      <c r="AE31" s="15"/>
      <c r="AF31" s="15"/>
    </row>
    <row r="32" spans="8:32" ht="24" customHeight="1" x14ac:dyDescent="0.25">
      <c r="H32" s="6"/>
      <c r="I32" s="6"/>
      <c r="J32" s="6"/>
      <c r="K32" s="6"/>
      <c r="M32" s="14">
        <f>Proposta!H57</f>
        <v>0</v>
      </c>
      <c r="N32" s="6">
        <f>Proposta!J57</f>
        <v>0</v>
      </c>
      <c r="O32" s="43">
        <f>Proposta!A57</f>
        <v>0</v>
      </c>
      <c r="P32" s="15" t="b">
        <f t="shared" si="1"/>
        <v>0</v>
      </c>
      <c r="Q32" s="16">
        <f>SUM(Proposta!G57)*24</f>
        <v>0</v>
      </c>
      <c r="R32" s="15" t="str">
        <f t="shared" si="2"/>
        <v>0</v>
      </c>
      <c r="S32" s="39">
        <f>Proposta!I57</f>
        <v>0</v>
      </c>
      <c r="T32" s="15">
        <f>Proposta!K57</f>
        <v>0</v>
      </c>
      <c r="U32" s="15" t="b">
        <f t="shared" si="3"/>
        <v>0</v>
      </c>
      <c r="W32" s="17"/>
      <c r="X32" s="14"/>
      <c r="Y32" s="14"/>
      <c r="Z32" s="43"/>
      <c r="AA32" s="15"/>
      <c r="AB32" s="16"/>
      <c r="AC32" s="15"/>
      <c r="AD32" s="39"/>
      <c r="AE32" s="15"/>
      <c r="AF32" s="15"/>
    </row>
    <row r="33" spans="8:32" ht="24" customHeight="1" x14ac:dyDescent="0.25">
      <c r="H33" s="6"/>
      <c r="I33" s="6"/>
      <c r="J33" s="6"/>
      <c r="K33" s="6"/>
      <c r="M33" s="14">
        <f>Proposta!H58</f>
        <v>0</v>
      </c>
      <c r="N33" s="6">
        <f>Proposta!J58</f>
        <v>0</v>
      </c>
      <c r="O33" s="43">
        <f>Proposta!A58</f>
        <v>0</v>
      </c>
      <c r="P33" s="15" t="b">
        <f t="shared" si="1"/>
        <v>0</v>
      </c>
      <c r="Q33" s="16">
        <f>SUM(Proposta!G58)*24</f>
        <v>0</v>
      </c>
      <c r="R33" s="15" t="str">
        <f t="shared" si="2"/>
        <v>0</v>
      </c>
      <c r="S33" s="39">
        <f>Proposta!I58</f>
        <v>0</v>
      </c>
      <c r="T33" s="15">
        <f>Proposta!K58</f>
        <v>0</v>
      </c>
      <c r="U33" s="15" t="b">
        <f t="shared" si="3"/>
        <v>0</v>
      </c>
      <c r="W33" s="17"/>
      <c r="X33" s="14">
        <f>'Relatório final.'!B38</f>
        <v>0</v>
      </c>
      <c r="Y33" s="14">
        <f>'Relatório final.'!J38</f>
        <v>0</v>
      </c>
      <c r="Z33" s="43">
        <f>Proposta!L59</f>
        <v>0</v>
      </c>
      <c r="AA33" s="15" t="b">
        <f t="shared" si="4"/>
        <v>0</v>
      </c>
      <c r="AB33" s="16">
        <f>'Relatório final.'!G38*24</f>
        <v>0</v>
      </c>
      <c r="AC33" s="15" t="str">
        <f t="shared" si="5"/>
        <v>0</v>
      </c>
      <c r="AD33" s="39">
        <f>'Relatório final.'!I38</f>
        <v>0</v>
      </c>
      <c r="AE33" s="15">
        <f>'Relatório final.'!K38</f>
        <v>0</v>
      </c>
      <c r="AF33" s="15" t="b">
        <f t="shared" si="6"/>
        <v>0</v>
      </c>
    </row>
    <row r="34" spans="8:32" ht="24" customHeight="1" x14ac:dyDescent="0.25">
      <c r="H34" s="6"/>
      <c r="I34" s="6"/>
      <c r="J34" s="6"/>
      <c r="K34" s="6"/>
      <c r="M34" s="14">
        <f>Proposta!H59</f>
        <v>0</v>
      </c>
      <c r="N34" s="6">
        <f>Proposta!J59</f>
        <v>0</v>
      </c>
      <c r="O34" s="43">
        <f>Proposta!A59</f>
        <v>0</v>
      </c>
      <c r="P34" s="15" t="b">
        <f t="shared" si="1"/>
        <v>0</v>
      </c>
      <c r="Q34" s="16">
        <f>SUM(Proposta!G59)*24</f>
        <v>0</v>
      </c>
      <c r="R34" s="15" t="str">
        <f t="shared" si="2"/>
        <v>0</v>
      </c>
      <c r="S34" s="39">
        <f>Proposta!I59</f>
        <v>0</v>
      </c>
      <c r="T34" s="15">
        <f>Proposta!K59</f>
        <v>0</v>
      </c>
      <c r="U34" s="15" t="b">
        <f t="shared" si="3"/>
        <v>0</v>
      </c>
      <c r="W34" s="17"/>
      <c r="X34" s="14">
        <f>'Relatório final.'!B39</f>
        <v>0</v>
      </c>
      <c r="Y34" s="14">
        <f>'Relatório final.'!J39</f>
        <v>0</v>
      </c>
      <c r="Z34" s="43">
        <f>Proposta!L60</f>
        <v>0</v>
      </c>
      <c r="AA34" s="15" t="b">
        <f t="shared" si="4"/>
        <v>0</v>
      </c>
      <c r="AB34" s="16">
        <f>'Relatório final.'!G39*24</f>
        <v>0</v>
      </c>
      <c r="AC34" s="15" t="str">
        <f t="shared" si="5"/>
        <v>0</v>
      </c>
      <c r="AD34" s="39">
        <f>'Relatório final.'!I39</f>
        <v>0</v>
      </c>
      <c r="AE34" s="15">
        <f>'Relatório final.'!K39</f>
        <v>0</v>
      </c>
      <c r="AF34" s="15" t="b">
        <f t="shared" si="6"/>
        <v>0</v>
      </c>
    </row>
    <row r="35" spans="8:32" ht="24" customHeight="1" x14ac:dyDescent="0.25">
      <c r="H35" s="6"/>
      <c r="I35" s="6"/>
      <c r="J35" s="6"/>
      <c r="K35" s="6"/>
      <c r="M35" s="14">
        <f>Proposta!H60</f>
        <v>0</v>
      </c>
      <c r="N35" s="6">
        <f>Proposta!J60</f>
        <v>0</v>
      </c>
      <c r="O35" s="43">
        <f>Proposta!A60</f>
        <v>0</v>
      </c>
      <c r="P35" s="15" t="b">
        <f t="shared" si="1"/>
        <v>0</v>
      </c>
      <c r="Q35" s="16">
        <f>SUM(Proposta!G60)*24</f>
        <v>0</v>
      </c>
      <c r="R35" s="15" t="str">
        <f t="shared" si="2"/>
        <v>0</v>
      </c>
      <c r="S35" s="39">
        <f>Proposta!I60</f>
        <v>0</v>
      </c>
      <c r="T35" s="15">
        <f>Proposta!K60</f>
        <v>0</v>
      </c>
      <c r="U35" s="15" t="b">
        <f t="shared" si="3"/>
        <v>0</v>
      </c>
      <c r="W35" s="17"/>
      <c r="X35" s="14">
        <f>'Relatório final.'!B40</f>
        <v>0</v>
      </c>
      <c r="Y35" s="14">
        <f>'Relatório final.'!J40</f>
        <v>0</v>
      </c>
      <c r="Z35" s="43">
        <f>Proposta!L61</f>
        <v>0</v>
      </c>
      <c r="AA35" s="15" t="b">
        <f t="shared" si="4"/>
        <v>0</v>
      </c>
      <c r="AB35" s="16">
        <f>'Relatório final.'!G40*24</f>
        <v>0</v>
      </c>
      <c r="AC35" s="15" t="str">
        <f t="shared" si="5"/>
        <v>0</v>
      </c>
      <c r="AD35" s="39">
        <f>'Relatório final.'!I40</f>
        <v>0</v>
      </c>
      <c r="AE35" s="15">
        <f>'Relatório final.'!K40</f>
        <v>0</v>
      </c>
      <c r="AF35" s="15" t="b">
        <f t="shared" si="6"/>
        <v>0</v>
      </c>
    </row>
    <row r="36" spans="8:32" ht="24" customHeight="1" x14ac:dyDescent="0.25">
      <c r="H36" s="6"/>
      <c r="I36" s="6"/>
      <c r="J36" s="6"/>
      <c r="K36" s="6"/>
      <c r="M36" s="14">
        <f>Proposta!H61</f>
        <v>0</v>
      </c>
      <c r="N36" s="6">
        <f>Proposta!J61</f>
        <v>0</v>
      </c>
      <c r="O36" s="43">
        <f>Proposta!A61</f>
        <v>0</v>
      </c>
      <c r="P36" s="15" t="b">
        <f t="shared" si="1"/>
        <v>0</v>
      </c>
      <c r="Q36" s="16">
        <f>SUM(Proposta!G61)*24</f>
        <v>0</v>
      </c>
      <c r="R36" s="15" t="str">
        <f t="shared" si="2"/>
        <v>0</v>
      </c>
      <c r="S36" s="39">
        <f>Proposta!I61</f>
        <v>0</v>
      </c>
      <c r="T36" s="15">
        <f>Proposta!K61</f>
        <v>0</v>
      </c>
      <c r="U36" s="15" t="b">
        <f t="shared" si="3"/>
        <v>0</v>
      </c>
      <c r="W36" s="17"/>
      <c r="X36" s="14">
        <f>'Relatório final.'!B41</f>
        <v>0</v>
      </c>
      <c r="Y36" s="14">
        <f>'Relatório final.'!J41</f>
        <v>0</v>
      </c>
      <c r="Z36" s="43">
        <f>Proposta!L62</f>
        <v>0</v>
      </c>
      <c r="AA36" s="15" t="b">
        <f t="shared" si="4"/>
        <v>0</v>
      </c>
      <c r="AB36" s="16">
        <f>'Relatório final.'!G41*24</f>
        <v>0</v>
      </c>
      <c r="AC36" s="15" t="str">
        <f t="shared" si="5"/>
        <v>0</v>
      </c>
      <c r="AD36" s="39">
        <f>'Relatório final.'!I41</f>
        <v>0</v>
      </c>
      <c r="AE36" s="15">
        <f>'Relatório final.'!K41</f>
        <v>0</v>
      </c>
      <c r="AF36" s="15" t="b">
        <f t="shared" si="6"/>
        <v>0</v>
      </c>
    </row>
    <row r="37" spans="8:32" ht="24" customHeight="1" x14ac:dyDescent="0.25">
      <c r="H37" s="6"/>
      <c r="I37" s="6"/>
      <c r="J37" s="6"/>
      <c r="K37" s="6"/>
      <c r="M37" s="14">
        <f>Proposta!H62</f>
        <v>0</v>
      </c>
      <c r="N37" s="6">
        <f>Proposta!J62</f>
        <v>0</v>
      </c>
      <c r="O37" s="43">
        <f>Proposta!A62</f>
        <v>0</v>
      </c>
      <c r="P37" s="15" t="b">
        <f t="shared" si="1"/>
        <v>0</v>
      </c>
      <c r="Q37" s="16">
        <f>SUM(Proposta!G62)*24</f>
        <v>0</v>
      </c>
      <c r="R37" s="15" t="str">
        <f t="shared" si="2"/>
        <v>0</v>
      </c>
      <c r="S37" s="39">
        <f>Proposta!I62</f>
        <v>0</v>
      </c>
      <c r="T37" s="15">
        <f>Proposta!K62</f>
        <v>0</v>
      </c>
      <c r="U37" s="15" t="b">
        <f t="shared" si="3"/>
        <v>0</v>
      </c>
      <c r="W37" s="17"/>
      <c r="X37" s="14">
        <f>'Relatório final.'!B42</f>
        <v>0</v>
      </c>
      <c r="Y37" s="14">
        <f>'Relatório final.'!J42</f>
        <v>0</v>
      </c>
      <c r="Z37" s="43">
        <f>Proposta!L63</f>
        <v>0</v>
      </c>
      <c r="AA37" s="15" t="b">
        <f t="shared" si="4"/>
        <v>0</v>
      </c>
      <c r="AB37" s="16">
        <f>'Relatório final.'!G42*24</f>
        <v>0</v>
      </c>
      <c r="AC37" s="15" t="str">
        <f t="shared" si="5"/>
        <v>0</v>
      </c>
      <c r="AD37" s="39">
        <f>'Relatório final.'!I42</f>
        <v>0</v>
      </c>
      <c r="AE37" s="15">
        <f>'Relatório final.'!K42</f>
        <v>0</v>
      </c>
      <c r="AF37" s="15" t="b">
        <f t="shared" si="6"/>
        <v>0</v>
      </c>
    </row>
    <row r="38" spans="8:32" ht="24" customHeight="1" x14ac:dyDescent="0.25">
      <c r="H38" s="6"/>
      <c r="I38" s="6"/>
      <c r="J38" s="6"/>
      <c r="K38" s="6"/>
      <c r="M38" s="14">
        <f>Proposta!H63</f>
        <v>0</v>
      </c>
      <c r="N38" s="6">
        <f>Proposta!J63</f>
        <v>0</v>
      </c>
      <c r="O38" s="43">
        <f>Proposta!A63</f>
        <v>0</v>
      </c>
      <c r="P38" s="15" t="b">
        <f t="shared" si="1"/>
        <v>0</v>
      </c>
      <c r="Q38" s="16">
        <f>SUM(Proposta!G63)*24</f>
        <v>0</v>
      </c>
      <c r="R38" s="15" t="str">
        <f t="shared" si="2"/>
        <v>0</v>
      </c>
      <c r="S38" s="39">
        <f>Proposta!I63</f>
        <v>0</v>
      </c>
      <c r="T38" s="15">
        <f>Proposta!K63</f>
        <v>0</v>
      </c>
      <c r="U38" s="15" t="b">
        <f t="shared" si="3"/>
        <v>0</v>
      </c>
      <c r="W38" s="17"/>
      <c r="X38" s="14">
        <f>'Relatório final.'!B43</f>
        <v>0</v>
      </c>
      <c r="Y38" s="14">
        <f>'Relatório final.'!J43</f>
        <v>0</v>
      </c>
      <c r="Z38" s="43">
        <f>Proposta!L64</f>
        <v>0</v>
      </c>
      <c r="AA38" s="15" t="b">
        <f t="shared" si="4"/>
        <v>0</v>
      </c>
      <c r="AB38" s="16">
        <f>'Relatório final.'!G43*24</f>
        <v>0</v>
      </c>
      <c r="AC38" s="15" t="str">
        <f t="shared" si="5"/>
        <v>0</v>
      </c>
      <c r="AD38" s="39">
        <f>'Relatório final.'!I43</f>
        <v>0</v>
      </c>
      <c r="AE38" s="15">
        <f>'Relatório final.'!K43</f>
        <v>0</v>
      </c>
      <c r="AF38" s="15" t="b">
        <f t="shared" si="6"/>
        <v>0</v>
      </c>
    </row>
    <row r="39" spans="8:32" ht="24" customHeight="1" x14ac:dyDescent="0.25">
      <c r="H39" s="6"/>
      <c r="I39" s="6"/>
      <c r="J39" s="6"/>
      <c r="K39" s="6"/>
      <c r="M39" s="14">
        <f>Proposta!H64</f>
        <v>0</v>
      </c>
      <c r="N39" s="6">
        <f>Proposta!J64</f>
        <v>0</v>
      </c>
      <c r="O39" s="43">
        <f>Proposta!A64</f>
        <v>0</v>
      </c>
      <c r="P39" s="15" t="b">
        <f t="shared" si="1"/>
        <v>0</v>
      </c>
      <c r="Q39" s="16">
        <f>SUM(Proposta!G64)*24</f>
        <v>0</v>
      </c>
      <c r="R39" s="15" t="str">
        <f t="shared" si="2"/>
        <v>0</v>
      </c>
      <c r="S39" s="39">
        <f>Proposta!I64</f>
        <v>0</v>
      </c>
      <c r="T39" s="15">
        <f>Proposta!K64</f>
        <v>0</v>
      </c>
      <c r="U39" s="15" t="b">
        <f t="shared" si="3"/>
        <v>0</v>
      </c>
      <c r="W39" s="17"/>
      <c r="X39" s="14">
        <f>'Relatório final.'!B44</f>
        <v>0</v>
      </c>
      <c r="Y39" s="14">
        <f>'Relatório final.'!J44</f>
        <v>0</v>
      </c>
      <c r="Z39" s="43">
        <f>Proposta!L65</f>
        <v>0</v>
      </c>
      <c r="AA39" s="15" t="b">
        <f t="shared" si="4"/>
        <v>0</v>
      </c>
      <c r="AB39" s="16">
        <f>'Relatório final.'!G44*24</f>
        <v>0</v>
      </c>
      <c r="AC39" s="15" t="str">
        <f t="shared" si="5"/>
        <v>0</v>
      </c>
      <c r="AD39" s="39">
        <f>'Relatório final.'!I44</f>
        <v>0</v>
      </c>
      <c r="AE39" s="15">
        <f>'Relatório final.'!K44</f>
        <v>0</v>
      </c>
      <c r="AF39" s="15" t="b">
        <f t="shared" si="6"/>
        <v>0</v>
      </c>
    </row>
    <row r="40" spans="8:32" ht="24" customHeight="1" x14ac:dyDescent="0.25">
      <c r="H40" s="6"/>
      <c r="I40" s="6"/>
      <c r="J40" s="6"/>
      <c r="K40" s="6"/>
      <c r="M40" s="14">
        <f>Proposta!H65</f>
        <v>0</v>
      </c>
      <c r="N40" s="6">
        <f>Proposta!J65</f>
        <v>0</v>
      </c>
      <c r="O40" s="43">
        <f>Proposta!A65</f>
        <v>0</v>
      </c>
      <c r="P40" s="15" t="b">
        <f t="shared" si="1"/>
        <v>0</v>
      </c>
      <c r="Q40" s="16">
        <f>SUM(Proposta!G65)*24</f>
        <v>0</v>
      </c>
      <c r="R40" s="15" t="str">
        <f t="shared" si="2"/>
        <v>0</v>
      </c>
      <c r="S40" s="39">
        <f>Proposta!I65</f>
        <v>0</v>
      </c>
      <c r="T40" s="15">
        <f>Proposta!K65</f>
        <v>0</v>
      </c>
      <c r="U40" s="15" t="b">
        <f t="shared" si="3"/>
        <v>0</v>
      </c>
      <c r="W40" s="17"/>
      <c r="X40" s="14">
        <f>'Relatório final.'!B45</f>
        <v>0</v>
      </c>
      <c r="Y40" s="14">
        <f>'Relatório final.'!J45</f>
        <v>0</v>
      </c>
      <c r="Z40" s="43">
        <f>Proposta!L66</f>
        <v>0</v>
      </c>
      <c r="AA40" s="15" t="b">
        <f t="shared" si="4"/>
        <v>0</v>
      </c>
      <c r="AB40" s="16">
        <f>'Relatório final.'!G45*24</f>
        <v>0</v>
      </c>
      <c r="AC40" s="15" t="str">
        <f t="shared" si="5"/>
        <v>0</v>
      </c>
      <c r="AD40" s="39">
        <f>'Relatório final.'!I45</f>
        <v>0</v>
      </c>
      <c r="AE40" s="15">
        <f>'Relatório final.'!K45</f>
        <v>0</v>
      </c>
      <c r="AF40" s="15" t="b">
        <f t="shared" si="6"/>
        <v>0</v>
      </c>
    </row>
    <row r="41" spans="8:32" ht="24" customHeight="1" x14ac:dyDescent="0.25">
      <c r="H41" s="6"/>
      <c r="I41" s="6"/>
      <c r="J41" s="6"/>
      <c r="K41" s="6"/>
      <c r="M41" s="14">
        <f>Proposta!H66</f>
        <v>0</v>
      </c>
      <c r="N41" s="6">
        <f>Proposta!J66</f>
        <v>0</v>
      </c>
      <c r="O41" s="43">
        <f>Proposta!A66</f>
        <v>0</v>
      </c>
      <c r="P41" s="15" t="b">
        <f t="shared" si="1"/>
        <v>0</v>
      </c>
      <c r="Q41" s="16">
        <f>SUM(Proposta!G66)*24</f>
        <v>0</v>
      </c>
      <c r="R41" s="15" t="str">
        <f t="shared" si="2"/>
        <v>0</v>
      </c>
      <c r="S41" s="39">
        <f>Proposta!I66</f>
        <v>0</v>
      </c>
      <c r="T41" s="15">
        <f>Proposta!K66</f>
        <v>0</v>
      </c>
      <c r="U41" s="15" t="b">
        <f t="shared" si="3"/>
        <v>0</v>
      </c>
      <c r="W41" s="17"/>
      <c r="X41" s="14">
        <f>'Relatório final.'!B46</f>
        <v>0</v>
      </c>
      <c r="Y41" s="14">
        <f>'Relatório final.'!J46</f>
        <v>0</v>
      </c>
      <c r="Z41" s="43">
        <f>Proposta!L67</f>
        <v>0</v>
      </c>
      <c r="AA41" s="15" t="b">
        <f t="shared" si="4"/>
        <v>0</v>
      </c>
      <c r="AB41" s="16">
        <f>'Relatório final.'!G46*24</f>
        <v>0</v>
      </c>
      <c r="AC41" s="15" t="str">
        <f t="shared" si="5"/>
        <v>0</v>
      </c>
      <c r="AD41" s="39">
        <f>'Relatório final.'!I46</f>
        <v>0</v>
      </c>
      <c r="AE41" s="15">
        <f>'Relatório final.'!K46</f>
        <v>0</v>
      </c>
      <c r="AF41" s="15" t="b">
        <f t="shared" si="6"/>
        <v>0</v>
      </c>
    </row>
    <row r="42" spans="8:32" ht="24" customHeight="1" x14ac:dyDescent="0.25">
      <c r="H42" s="6"/>
      <c r="I42" s="6"/>
      <c r="J42" s="6"/>
      <c r="K42" s="6"/>
      <c r="M42" s="14">
        <f>Proposta!H67</f>
        <v>0</v>
      </c>
      <c r="N42" s="6">
        <f>Proposta!J67</f>
        <v>0</v>
      </c>
      <c r="O42" s="43">
        <f>Proposta!A67</f>
        <v>0</v>
      </c>
      <c r="P42" s="15" t="b">
        <f t="shared" si="1"/>
        <v>0</v>
      </c>
      <c r="Q42" s="16">
        <f>SUM(Proposta!G67)*24</f>
        <v>0</v>
      </c>
      <c r="R42" s="15" t="str">
        <f t="shared" si="2"/>
        <v>0</v>
      </c>
      <c r="S42" s="39">
        <f>Proposta!I67</f>
        <v>0</v>
      </c>
      <c r="T42" s="15">
        <f>Proposta!K67</f>
        <v>0</v>
      </c>
      <c r="U42" s="15" t="b">
        <f t="shared" si="3"/>
        <v>0</v>
      </c>
      <c r="W42" s="17"/>
      <c r="X42" s="14">
        <f>'Relatório final.'!B47</f>
        <v>0</v>
      </c>
      <c r="Y42" s="14">
        <f>'Relatório final.'!J47</f>
        <v>0</v>
      </c>
      <c r="Z42" s="43">
        <f>Proposta!L68</f>
        <v>0</v>
      </c>
      <c r="AA42" s="15" t="b">
        <f t="shared" si="4"/>
        <v>0</v>
      </c>
      <c r="AB42" s="16">
        <f>'Relatório final.'!G47*24</f>
        <v>0</v>
      </c>
      <c r="AC42" s="15" t="str">
        <f t="shared" si="5"/>
        <v>0</v>
      </c>
      <c r="AD42" s="39">
        <f>'Relatório final.'!I47</f>
        <v>0</v>
      </c>
      <c r="AE42" s="15">
        <f>'Relatório final.'!K47</f>
        <v>0</v>
      </c>
      <c r="AF42" s="15" t="b">
        <f t="shared" si="6"/>
        <v>0</v>
      </c>
    </row>
    <row r="43" spans="8:32" ht="24" customHeight="1" x14ac:dyDescent="0.25">
      <c r="H43" s="6"/>
      <c r="I43" s="6"/>
      <c r="J43" s="6"/>
      <c r="K43" s="6"/>
      <c r="M43" s="14">
        <f>Proposta!H68</f>
        <v>0</v>
      </c>
      <c r="N43" s="6">
        <f>Proposta!J68</f>
        <v>0</v>
      </c>
      <c r="O43" s="43">
        <f>Proposta!A68</f>
        <v>0</v>
      </c>
      <c r="P43" s="15" t="b">
        <f t="shared" si="1"/>
        <v>0</v>
      </c>
      <c r="Q43" s="16">
        <f>SUM(Proposta!G68)*24</f>
        <v>0</v>
      </c>
      <c r="R43" s="15" t="str">
        <f t="shared" si="2"/>
        <v>0</v>
      </c>
      <c r="S43" s="39">
        <f>Proposta!I68</f>
        <v>0</v>
      </c>
      <c r="T43" s="15">
        <f>Proposta!K68</f>
        <v>0</v>
      </c>
      <c r="U43" s="15" t="b">
        <f t="shared" si="3"/>
        <v>0</v>
      </c>
      <c r="W43" s="17"/>
      <c r="X43" s="14"/>
      <c r="Y43" s="14"/>
      <c r="Z43" s="43"/>
      <c r="AA43" s="15"/>
      <c r="AB43" s="16"/>
      <c r="AC43" s="15"/>
      <c r="AD43" s="39"/>
      <c r="AE43" s="15"/>
      <c r="AF43" s="35"/>
    </row>
    <row r="44" spans="8:32" ht="29.25" customHeight="1" thickBot="1" x14ac:dyDescent="0.3">
      <c r="H44" s="6"/>
      <c r="I44" s="6"/>
      <c r="J44" s="6"/>
      <c r="K44" s="6"/>
      <c r="M44" s="14">
        <f>Proposta!H69</f>
        <v>0</v>
      </c>
      <c r="N44" s="6">
        <f>Proposta!J69</f>
        <v>0</v>
      </c>
      <c r="O44" s="43">
        <f>Proposta!A69</f>
        <v>0</v>
      </c>
      <c r="P44" s="15" t="b">
        <f t="shared" si="1"/>
        <v>0</v>
      </c>
      <c r="Q44" s="16">
        <f>SUM(Proposta!G69)*24</f>
        <v>0</v>
      </c>
      <c r="R44" s="15" t="str">
        <f t="shared" si="2"/>
        <v>0</v>
      </c>
      <c r="S44" s="39">
        <f>Proposta!I69</f>
        <v>0</v>
      </c>
      <c r="T44" s="15">
        <f>Proposta!K69</f>
        <v>0</v>
      </c>
      <c r="U44" s="15" t="b">
        <f t="shared" si="3"/>
        <v>0</v>
      </c>
      <c r="W44" s="17"/>
      <c r="X44" s="14">
        <f>'Relatório final.'!B48</f>
        <v>0</v>
      </c>
      <c r="Y44" s="14">
        <f>'Relatório final.'!J48</f>
        <v>0</v>
      </c>
      <c r="Z44" s="43">
        <f>Proposta!L69</f>
        <v>0</v>
      </c>
      <c r="AA44" s="15" t="b">
        <f t="shared" si="4"/>
        <v>0</v>
      </c>
      <c r="AB44" s="16">
        <f>'Relatório final.'!G48*24</f>
        <v>0</v>
      </c>
      <c r="AC44" s="15" t="str">
        <f t="shared" si="5"/>
        <v>0</v>
      </c>
      <c r="AD44" s="39">
        <f>'Relatório final.'!I48</f>
        <v>0</v>
      </c>
      <c r="AE44" s="15">
        <f>'Relatório final.'!K48</f>
        <v>0</v>
      </c>
      <c r="AF44" s="35" t="b">
        <f t="shared" si="6"/>
        <v>0</v>
      </c>
    </row>
    <row r="45" spans="8:32" ht="34.5" customHeight="1" thickBot="1" x14ac:dyDescent="0.3">
      <c r="H45" s="6"/>
      <c r="I45" s="6"/>
      <c r="J45" s="6"/>
      <c r="K45" s="6"/>
      <c r="M45" s="36"/>
      <c r="N45" s="37"/>
      <c r="O45" s="37"/>
      <c r="P45" s="38"/>
      <c r="Q45" s="45" t="s">
        <v>104</v>
      </c>
      <c r="R45" s="44">
        <f>SUM(R4:R44)</f>
        <v>0</v>
      </c>
      <c r="S45" s="40"/>
      <c r="T45" s="38"/>
      <c r="U45" s="54">
        <f>SUM(U4:U44)</f>
        <v>0</v>
      </c>
      <c r="W45" s="17"/>
      <c r="X45" s="36"/>
      <c r="Y45" s="37"/>
      <c r="Z45" s="37"/>
      <c r="AA45" s="38"/>
      <c r="AB45" s="45" t="s">
        <v>104</v>
      </c>
      <c r="AC45" s="44">
        <f>SUM(AC4:AC44)</f>
        <v>0</v>
      </c>
      <c r="AD45" s="40"/>
      <c r="AE45" s="38"/>
      <c r="AF45" s="54">
        <f>SUM(AF4:AF44)</f>
        <v>0</v>
      </c>
    </row>
    <row r="46" spans="8:32" ht="24" customHeight="1" thickBot="1" x14ac:dyDescent="0.3">
      <c r="H46" s="6"/>
      <c r="I46" s="6"/>
      <c r="J46" s="6"/>
      <c r="K46" s="6"/>
      <c r="M46" s="17"/>
      <c r="N46" s="17"/>
      <c r="O46" s="17"/>
      <c r="P46" s="18"/>
      <c r="Q46" s="19"/>
      <c r="R46" s="18"/>
      <c r="S46" s="41"/>
      <c r="T46" s="18"/>
      <c r="W46" s="17"/>
      <c r="X46" s="17"/>
      <c r="Y46" s="17"/>
      <c r="Z46" s="17"/>
      <c r="AA46" s="18"/>
      <c r="AB46" s="19"/>
      <c r="AC46" s="18"/>
      <c r="AD46" s="41"/>
      <c r="AE46" s="18"/>
    </row>
    <row r="47" spans="8:32" ht="29.25" customHeight="1" thickBot="1" x14ac:dyDescent="0.3">
      <c r="H47" s="6"/>
      <c r="I47" s="6"/>
      <c r="J47" s="6"/>
      <c r="K47" s="6"/>
      <c r="M47" s="17"/>
      <c r="N47" s="17"/>
      <c r="O47" s="17"/>
      <c r="P47" s="49" t="s">
        <v>105</v>
      </c>
      <c r="Q47" s="67">
        <f>Proposta!I70</f>
        <v>0</v>
      </c>
      <c r="R47" s="49" t="s">
        <v>106</v>
      </c>
      <c r="S47" s="56">
        <f>SUM(Q47*20%)</f>
        <v>0</v>
      </c>
      <c r="T47" s="50" t="s">
        <v>107</v>
      </c>
      <c r="U47" s="53">
        <f>SUM(S47+Q47)</f>
        <v>0</v>
      </c>
      <c r="W47" s="17"/>
      <c r="X47" s="17"/>
      <c r="Y47" s="17"/>
      <c r="Z47" s="17"/>
      <c r="AA47" s="49" t="s">
        <v>105</v>
      </c>
      <c r="AB47" s="65">
        <f>'Relatório final.'!I49</f>
        <v>0</v>
      </c>
      <c r="AC47" s="49" t="s">
        <v>106</v>
      </c>
      <c r="AD47" s="56">
        <f>SUM(AB47*20%)</f>
        <v>0</v>
      </c>
      <c r="AE47" s="50" t="s">
        <v>107</v>
      </c>
      <c r="AF47" s="66">
        <f>SUM(AD47+AB47)</f>
        <v>0</v>
      </c>
    </row>
    <row r="48" spans="8:32" ht="24" customHeight="1" thickBot="1" x14ac:dyDescent="0.3">
      <c r="M48" s="17"/>
      <c r="N48" s="17"/>
      <c r="O48" s="17"/>
      <c r="P48" s="46"/>
      <c r="Q48" s="47"/>
      <c r="R48" s="46"/>
      <c r="S48" s="48"/>
      <c r="W48" s="17"/>
      <c r="X48" s="17"/>
      <c r="Y48" s="17"/>
      <c r="Z48" s="17"/>
      <c r="AA48" s="46"/>
      <c r="AB48" s="47"/>
      <c r="AC48" s="46"/>
      <c r="AD48" s="48"/>
    </row>
    <row r="49" spans="13:32" ht="38.25" customHeight="1" thickBot="1" x14ac:dyDescent="0.3">
      <c r="M49" s="17"/>
      <c r="N49" s="17"/>
      <c r="O49" s="17"/>
      <c r="P49" s="46"/>
      <c r="Q49" s="47"/>
      <c r="R49" s="46"/>
      <c r="S49" s="48"/>
      <c r="T49" s="52" t="s">
        <v>108</v>
      </c>
      <c r="U49" s="51">
        <f>Q47+R45</f>
        <v>0</v>
      </c>
      <c r="W49" s="17"/>
      <c r="X49" s="17"/>
      <c r="Y49" s="17"/>
      <c r="Z49" s="17"/>
      <c r="AA49" s="46"/>
      <c r="AB49" s="47"/>
      <c r="AC49" s="46"/>
      <c r="AD49" s="48"/>
      <c r="AE49" s="52" t="s">
        <v>108</v>
      </c>
      <c r="AF49" s="51">
        <f>SUM(AC45)</f>
        <v>0</v>
      </c>
    </row>
    <row r="50" spans="13:32" ht="38.25" customHeight="1" thickBot="1" x14ac:dyDescent="0.3">
      <c r="M50" s="17"/>
      <c r="N50" s="17"/>
      <c r="O50" s="17"/>
      <c r="P50" s="18"/>
      <c r="Q50" s="19"/>
      <c r="R50" s="18"/>
      <c r="S50" s="41"/>
      <c r="T50" s="52" t="s">
        <v>109</v>
      </c>
      <c r="U50" s="51">
        <f>U45+S47</f>
        <v>0</v>
      </c>
      <c r="W50" s="17"/>
      <c r="X50" s="17"/>
      <c r="Y50" s="17"/>
      <c r="Z50" s="17"/>
      <c r="AA50" s="18"/>
      <c r="AB50" s="19"/>
      <c r="AC50" s="18"/>
      <c r="AD50" s="41"/>
      <c r="AE50" s="52" t="s">
        <v>109</v>
      </c>
      <c r="AF50" s="51">
        <f>AF45+AD47</f>
        <v>0</v>
      </c>
    </row>
    <row r="51" spans="13:32" ht="36" customHeight="1" thickBot="1" x14ac:dyDescent="0.3">
      <c r="M51" s="17"/>
      <c r="N51" s="17"/>
      <c r="O51" s="17"/>
      <c r="P51" s="18"/>
      <c r="Q51" s="19"/>
      <c r="R51" s="18"/>
      <c r="S51" s="41"/>
      <c r="T51" s="55" t="s">
        <v>110</v>
      </c>
      <c r="U51" s="51">
        <f>SUM(U50+U49)</f>
        <v>0</v>
      </c>
      <c r="W51" s="17"/>
      <c r="X51" s="17"/>
      <c r="Y51" s="17"/>
      <c r="Z51" s="17"/>
      <c r="AA51" s="18"/>
      <c r="AB51" s="19"/>
      <c r="AC51" s="18"/>
      <c r="AD51" s="41"/>
      <c r="AE51" s="55" t="s">
        <v>110</v>
      </c>
      <c r="AF51" s="51">
        <f>SUM(AF50+AF49)</f>
        <v>0</v>
      </c>
    </row>
    <row r="52" spans="13:32" ht="24" customHeight="1" x14ac:dyDescent="0.25">
      <c r="M52" s="17"/>
      <c r="N52" s="17"/>
      <c r="O52" s="17"/>
      <c r="P52" s="18"/>
      <c r="Q52" s="19"/>
      <c r="R52" s="18"/>
      <c r="S52" s="41"/>
      <c r="T52" s="18"/>
      <c r="X52" s="17"/>
      <c r="Y52" s="17"/>
      <c r="Z52" s="17"/>
      <c r="AA52" s="18"/>
      <c r="AB52" s="19"/>
      <c r="AC52" s="18"/>
      <c r="AD52" s="41"/>
      <c r="AE52" s="18"/>
    </row>
    <row r="53" spans="13:32" ht="24" customHeight="1" x14ac:dyDescent="0.25">
      <c r="M53" s="17"/>
      <c r="N53" s="17"/>
      <c r="O53" s="17"/>
      <c r="P53" s="18"/>
      <c r="Q53" s="19"/>
      <c r="R53" s="18"/>
      <c r="S53" s="41"/>
      <c r="T53" s="18"/>
      <c r="X53" s="17"/>
      <c r="Y53" s="17"/>
      <c r="Z53" s="17"/>
      <c r="AA53" s="18"/>
      <c r="AB53" s="19"/>
      <c r="AC53" s="18"/>
      <c r="AD53" s="41"/>
      <c r="AE53" s="18"/>
    </row>
    <row r="54" spans="13:32" ht="24" customHeight="1" x14ac:dyDescent="0.25">
      <c r="M54" s="17"/>
      <c r="N54" s="17"/>
      <c r="O54" s="17"/>
      <c r="P54" s="18"/>
      <c r="Q54" s="19"/>
      <c r="R54" s="18"/>
      <c r="S54" s="41"/>
      <c r="T54" s="18"/>
      <c r="X54" s="17"/>
      <c r="Y54" s="17"/>
      <c r="Z54" s="17"/>
      <c r="AA54" s="18"/>
      <c r="AB54" s="19"/>
      <c r="AC54" s="18"/>
      <c r="AD54" s="41"/>
      <c r="AE54" s="18"/>
    </row>
    <row r="55" spans="13:32" ht="24" customHeight="1" x14ac:dyDescent="0.25">
      <c r="M55" s="17"/>
      <c r="N55" s="17"/>
      <c r="O55" s="17"/>
      <c r="P55" s="18"/>
      <c r="Q55" s="19"/>
      <c r="R55" s="18"/>
      <c r="S55" s="41"/>
      <c r="T55" s="18"/>
      <c r="X55" s="17"/>
      <c r="Y55" s="17"/>
      <c r="Z55" s="17"/>
      <c r="AA55" s="18"/>
      <c r="AB55" s="19"/>
      <c r="AC55" s="18"/>
      <c r="AD55" s="41"/>
      <c r="AE55" s="18"/>
    </row>
    <row r="56" spans="13:32" ht="24" customHeight="1" x14ac:dyDescent="0.25">
      <c r="M56" s="17"/>
      <c r="N56" s="17"/>
      <c r="O56" s="17"/>
      <c r="P56" s="18"/>
      <c r="Q56" s="19"/>
      <c r="R56" s="18"/>
      <c r="S56" s="41"/>
      <c r="T56" s="18"/>
      <c r="X56" s="17"/>
      <c r="Y56" s="17"/>
      <c r="Z56" s="17"/>
      <c r="AA56" s="18"/>
      <c r="AB56" s="19"/>
      <c r="AC56" s="18"/>
      <c r="AD56" s="41"/>
      <c r="AE56" s="18"/>
    </row>
    <row r="57" spans="13:32" ht="24" customHeight="1" x14ac:dyDescent="0.25">
      <c r="M57" s="17"/>
      <c r="N57" s="17"/>
      <c r="O57" s="17"/>
      <c r="P57" s="18"/>
      <c r="Q57" s="19"/>
      <c r="R57" s="18"/>
      <c r="S57" s="41"/>
      <c r="T57" s="18"/>
      <c r="X57" s="17"/>
      <c r="Y57" s="17"/>
      <c r="Z57" s="17"/>
      <c r="AA57" s="18"/>
      <c r="AB57" s="19"/>
      <c r="AC57" s="18"/>
      <c r="AD57" s="41"/>
      <c r="AE57" s="18"/>
    </row>
    <row r="58" spans="13:32" ht="24" customHeight="1" x14ac:dyDescent="0.25">
      <c r="M58" s="17"/>
      <c r="N58" s="17"/>
      <c r="O58" s="17"/>
      <c r="P58" s="18"/>
      <c r="Q58" s="19"/>
      <c r="R58" s="18"/>
      <c r="S58" s="41"/>
      <c r="T58" s="18"/>
      <c r="X58" s="17"/>
      <c r="Y58" s="17"/>
      <c r="Z58" s="17"/>
      <c r="AA58" s="18"/>
      <c r="AB58" s="19"/>
      <c r="AC58" s="18"/>
      <c r="AD58" s="41"/>
      <c r="AE58" s="18"/>
    </row>
    <row r="59" spans="13:32" ht="24" customHeight="1" x14ac:dyDescent="0.25">
      <c r="M59" s="17"/>
      <c r="N59" s="17"/>
      <c r="O59" s="17"/>
      <c r="P59" s="18"/>
      <c r="Q59" s="19"/>
      <c r="R59" s="18"/>
      <c r="S59" s="41"/>
      <c r="T59" s="18"/>
      <c r="X59" s="17"/>
      <c r="Y59" s="17"/>
      <c r="Z59" s="17"/>
      <c r="AA59" s="18"/>
      <c r="AB59" s="19"/>
      <c r="AC59" s="18"/>
      <c r="AD59" s="41"/>
      <c r="AE59" s="18"/>
    </row>
    <row r="60" spans="13:32" ht="24" customHeight="1" x14ac:dyDescent="0.25">
      <c r="M60" s="17"/>
      <c r="N60" s="17"/>
      <c r="O60" s="17"/>
      <c r="P60" s="18"/>
      <c r="Q60" s="19"/>
      <c r="R60" s="18"/>
      <c r="S60" s="41"/>
      <c r="T60" s="18"/>
      <c r="X60" s="17"/>
      <c r="Y60" s="17"/>
      <c r="Z60" s="17"/>
      <c r="AA60" s="18"/>
      <c r="AB60" s="19"/>
      <c r="AC60" s="18"/>
      <c r="AD60" s="41"/>
      <c r="AE60" s="18"/>
    </row>
    <row r="61" spans="13:32" ht="24" customHeight="1" x14ac:dyDescent="0.25">
      <c r="M61" s="17"/>
      <c r="N61" s="17"/>
      <c r="O61" s="17"/>
      <c r="P61" s="18"/>
      <c r="Q61" s="19"/>
      <c r="R61" s="18"/>
      <c r="S61" s="41"/>
      <c r="T61" s="18"/>
      <c r="X61" s="17"/>
      <c r="Y61" s="17"/>
      <c r="Z61" s="17"/>
      <c r="AA61" s="18"/>
      <c r="AB61" s="19"/>
      <c r="AC61" s="18"/>
      <c r="AD61" s="41"/>
      <c r="AE61" s="18"/>
    </row>
    <row r="62" spans="13:32" ht="24" customHeight="1" x14ac:dyDescent="0.25">
      <c r="M62" s="17"/>
      <c r="N62" s="17"/>
      <c r="O62" s="17"/>
      <c r="P62" s="18"/>
      <c r="Q62" s="19"/>
      <c r="R62" s="18"/>
      <c r="S62" s="41"/>
      <c r="T62" s="18"/>
      <c r="X62" s="17"/>
      <c r="Y62" s="17"/>
      <c r="Z62" s="17"/>
      <c r="AA62" s="18"/>
      <c r="AB62" s="19"/>
      <c r="AC62" s="18"/>
      <c r="AD62" s="41"/>
      <c r="AE62" s="18"/>
    </row>
    <row r="63" spans="13:32" ht="24" customHeight="1" x14ac:dyDescent="0.25">
      <c r="M63" s="17"/>
      <c r="N63" s="17"/>
      <c r="O63" s="17"/>
      <c r="P63" s="18"/>
      <c r="Q63" s="19"/>
      <c r="R63" s="18"/>
      <c r="S63" s="41"/>
      <c r="T63" s="18"/>
      <c r="X63" s="17"/>
      <c r="Y63" s="17"/>
      <c r="Z63" s="17"/>
      <c r="AA63" s="18"/>
      <c r="AB63" s="19"/>
      <c r="AC63" s="18"/>
      <c r="AD63" s="41"/>
      <c r="AE63" s="18"/>
    </row>
    <row r="64" spans="13:32" ht="24" customHeight="1" x14ac:dyDescent="0.25">
      <c r="M64" s="17"/>
      <c r="N64" s="17"/>
      <c r="O64" s="17"/>
      <c r="P64" s="18"/>
      <c r="Q64" s="19"/>
      <c r="R64" s="18"/>
      <c r="S64" s="41"/>
      <c r="T64" s="18"/>
      <c r="X64" s="17"/>
      <c r="Y64" s="17"/>
      <c r="Z64" s="17"/>
      <c r="AA64" s="18"/>
      <c r="AB64" s="19"/>
      <c r="AC64" s="18"/>
      <c r="AD64" s="41"/>
      <c r="AE64" s="18"/>
    </row>
    <row r="65" spans="13:31" ht="24" customHeight="1" x14ac:dyDescent="0.25">
      <c r="M65" s="17"/>
      <c r="N65" s="17"/>
      <c r="O65" s="17"/>
      <c r="P65" s="18"/>
      <c r="Q65" s="19"/>
      <c r="R65" s="18"/>
      <c r="S65" s="41"/>
      <c r="T65" s="18"/>
      <c r="X65" s="17"/>
      <c r="Y65" s="17"/>
      <c r="Z65" s="17"/>
      <c r="AA65" s="18"/>
      <c r="AB65" s="19"/>
      <c r="AC65" s="18"/>
      <c r="AD65" s="41"/>
      <c r="AE65" s="18"/>
    </row>
    <row r="66" spans="13:31" ht="24" customHeight="1" x14ac:dyDescent="0.25">
      <c r="M66" s="17"/>
      <c r="N66" s="17"/>
      <c r="O66" s="17"/>
      <c r="P66" s="18"/>
      <c r="Q66" s="19"/>
      <c r="R66" s="18"/>
      <c r="S66" s="41"/>
      <c r="T66" s="18"/>
      <c r="X66" s="17"/>
      <c r="Y66" s="17"/>
      <c r="Z66" s="17"/>
      <c r="AA66" s="18"/>
      <c r="AB66" s="19"/>
      <c r="AC66" s="18"/>
      <c r="AD66" s="41"/>
      <c r="AE66" s="18"/>
    </row>
    <row r="67" spans="13:31" ht="24" customHeight="1" x14ac:dyDescent="0.25">
      <c r="M67" s="17"/>
      <c r="N67" s="17"/>
      <c r="O67" s="17"/>
      <c r="P67" s="18"/>
      <c r="Q67" s="19"/>
      <c r="R67" s="18"/>
      <c r="S67" s="41"/>
      <c r="T67" s="18"/>
      <c r="X67" s="17"/>
      <c r="Y67" s="17"/>
      <c r="Z67" s="17"/>
      <c r="AA67" s="18"/>
      <c r="AB67" s="19"/>
      <c r="AC67" s="18"/>
      <c r="AD67" s="41"/>
      <c r="AE67" s="18"/>
    </row>
    <row r="68" spans="13:31" ht="24" customHeight="1" x14ac:dyDescent="0.25">
      <c r="M68" s="17"/>
      <c r="N68" s="17"/>
      <c r="O68" s="17"/>
      <c r="P68" s="18"/>
      <c r="Q68" s="19"/>
      <c r="R68" s="18"/>
      <c r="S68" s="41"/>
      <c r="T68" s="18"/>
      <c r="X68" s="17"/>
      <c r="Y68" s="17"/>
      <c r="Z68" s="17"/>
      <c r="AA68" s="18"/>
      <c r="AB68" s="19"/>
      <c r="AC68" s="18"/>
      <c r="AD68" s="41"/>
      <c r="AE68" s="18"/>
    </row>
    <row r="69" spans="13:31" ht="24" customHeight="1" x14ac:dyDescent="0.25">
      <c r="M69" s="17"/>
      <c r="N69" s="17"/>
      <c r="O69" s="17"/>
      <c r="P69" s="18"/>
      <c r="Q69" s="19"/>
      <c r="R69" s="18"/>
      <c r="S69" s="41"/>
      <c r="T69" s="18"/>
      <c r="X69" s="17"/>
      <c r="Y69" s="17"/>
      <c r="Z69" s="17"/>
      <c r="AA69" s="18"/>
      <c r="AB69" s="19"/>
      <c r="AC69" s="18"/>
      <c r="AD69" s="41"/>
      <c r="AE69" s="18"/>
    </row>
    <row r="70" spans="13:31" ht="24" customHeight="1" x14ac:dyDescent="0.25">
      <c r="M70" s="17"/>
      <c r="N70" s="17"/>
      <c r="O70" s="17"/>
      <c r="P70" s="18"/>
      <c r="Q70" s="19"/>
      <c r="R70" s="18"/>
      <c r="S70" s="41"/>
      <c r="T70" s="18"/>
      <c r="X70" s="17"/>
      <c r="Y70" s="17"/>
      <c r="Z70" s="17"/>
      <c r="AA70" s="18"/>
      <c r="AB70" s="19"/>
      <c r="AC70" s="18"/>
      <c r="AD70" s="41"/>
      <c r="AE70" s="18"/>
    </row>
    <row r="71" spans="13:31" ht="24" customHeight="1" x14ac:dyDescent="0.25">
      <c r="M71" s="17"/>
      <c r="N71" s="17"/>
      <c r="O71" s="17"/>
      <c r="P71" s="18"/>
      <c r="Q71" s="19"/>
      <c r="R71" s="18"/>
      <c r="S71" s="41"/>
      <c r="T71" s="18"/>
      <c r="X71" s="17"/>
      <c r="Y71" s="17"/>
      <c r="Z71" s="17"/>
      <c r="AA71" s="18"/>
      <c r="AB71" s="19"/>
      <c r="AC71" s="18"/>
      <c r="AD71" s="41"/>
      <c r="AE71" s="18"/>
    </row>
    <row r="72" spans="13:31" ht="24" customHeight="1" x14ac:dyDescent="0.25">
      <c r="M72" s="17"/>
      <c r="N72" s="17"/>
      <c r="O72" s="17"/>
      <c r="P72" s="18"/>
      <c r="Q72" s="19"/>
      <c r="R72" s="18"/>
      <c r="S72" s="41"/>
      <c r="T72" s="18"/>
      <c r="X72" s="17"/>
      <c r="Y72" s="17"/>
      <c r="Z72" s="17"/>
      <c r="AA72" s="18"/>
      <c r="AB72" s="19"/>
      <c r="AC72" s="18"/>
      <c r="AD72" s="41"/>
      <c r="AE72" s="18"/>
    </row>
    <row r="73" spans="13:31" ht="24" customHeight="1" x14ac:dyDescent="0.25">
      <c r="M73" s="17"/>
      <c r="N73" s="17"/>
      <c r="O73" s="17"/>
      <c r="P73" s="18"/>
      <c r="Q73" s="19"/>
      <c r="R73" s="18"/>
      <c r="S73" s="41"/>
      <c r="T73" s="18"/>
      <c r="X73" s="17"/>
      <c r="Y73" s="17"/>
      <c r="Z73" s="17"/>
      <c r="AA73" s="18"/>
      <c r="AB73" s="19"/>
      <c r="AC73" s="18"/>
      <c r="AD73" s="41"/>
      <c r="AE73" s="18"/>
    </row>
    <row r="74" spans="13:31" ht="24" customHeight="1" x14ac:dyDescent="0.25">
      <c r="M74" s="17"/>
      <c r="N74" s="17"/>
      <c r="O74" s="17"/>
      <c r="P74" s="18"/>
      <c r="Q74" s="19"/>
      <c r="R74" s="18"/>
      <c r="S74" s="41"/>
      <c r="T74" s="18"/>
      <c r="X74" s="17"/>
      <c r="Y74" s="17"/>
      <c r="Z74" s="17"/>
      <c r="AA74" s="18"/>
      <c r="AB74" s="19"/>
      <c r="AC74" s="18"/>
      <c r="AD74" s="41"/>
      <c r="AE74" s="18"/>
    </row>
    <row r="75" spans="13:31" ht="24" customHeight="1" x14ac:dyDescent="0.25">
      <c r="M75" s="17"/>
      <c r="N75" s="17"/>
      <c r="O75" s="17"/>
      <c r="P75" s="18"/>
      <c r="Q75" s="19"/>
      <c r="R75" s="18"/>
      <c r="S75" s="41"/>
      <c r="T75" s="18"/>
      <c r="X75" s="17"/>
      <c r="Y75" s="17"/>
      <c r="Z75" s="17"/>
      <c r="AA75" s="18"/>
      <c r="AB75" s="19"/>
      <c r="AC75" s="18"/>
      <c r="AD75" s="41"/>
      <c r="AE75" s="18"/>
    </row>
    <row r="76" spans="13:31" ht="24" customHeight="1" x14ac:dyDescent="0.25">
      <c r="M76" s="17"/>
      <c r="N76" s="17"/>
      <c r="O76" s="17"/>
      <c r="P76" s="18"/>
      <c r="Q76" s="19"/>
      <c r="R76" s="18"/>
      <c r="S76" s="41"/>
      <c r="T76" s="18"/>
      <c r="X76" s="17"/>
      <c r="Y76" s="17"/>
      <c r="Z76" s="17"/>
      <c r="AA76" s="18"/>
      <c r="AB76" s="19"/>
      <c r="AC76" s="18"/>
      <c r="AD76" s="41"/>
      <c r="AE76" s="18"/>
    </row>
    <row r="77" spans="13:31" ht="24" customHeight="1" x14ac:dyDescent="0.25">
      <c r="M77" s="17"/>
      <c r="N77" s="17"/>
      <c r="O77" s="17"/>
      <c r="P77" s="18"/>
      <c r="Q77" s="19"/>
      <c r="R77" s="18"/>
      <c r="S77" s="41"/>
      <c r="T77" s="18"/>
      <c r="X77" s="17"/>
      <c r="Y77" s="17"/>
      <c r="Z77" s="17"/>
      <c r="AA77" s="18"/>
      <c r="AB77" s="19"/>
      <c r="AC77" s="18"/>
      <c r="AD77" s="41"/>
      <c r="AE77" s="18"/>
    </row>
    <row r="78" spans="13:31" ht="24" customHeight="1" x14ac:dyDescent="0.25">
      <c r="M78" s="17"/>
      <c r="N78" s="17"/>
      <c r="O78" s="17"/>
      <c r="P78" s="18"/>
      <c r="Q78" s="19"/>
      <c r="R78" s="18"/>
      <c r="S78" s="41"/>
      <c r="T78" s="18"/>
      <c r="X78" s="17"/>
      <c r="Y78" s="17"/>
      <c r="Z78" s="17"/>
      <c r="AA78" s="18"/>
      <c r="AB78" s="19"/>
      <c r="AC78" s="18"/>
      <c r="AD78" s="41"/>
      <c r="AE78" s="18"/>
    </row>
    <row r="79" spans="13:31" ht="24" customHeight="1" x14ac:dyDescent="0.25">
      <c r="M79" s="17"/>
      <c r="N79" s="17"/>
      <c r="O79" s="17"/>
      <c r="P79" s="18"/>
      <c r="Q79" s="19"/>
      <c r="R79" s="18"/>
      <c r="S79" s="41"/>
      <c r="T79" s="18"/>
      <c r="X79" s="17"/>
      <c r="Y79" s="17"/>
      <c r="Z79" s="17"/>
      <c r="AA79" s="18"/>
      <c r="AB79" s="19"/>
      <c r="AC79" s="18"/>
      <c r="AD79" s="41"/>
      <c r="AE79" s="18"/>
    </row>
    <row r="80" spans="13:31" ht="24" customHeight="1" x14ac:dyDescent="0.25">
      <c r="M80" s="17"/>
      <c r="N80" s="17"/>
      <c r="O80" s="17"/>
      <c r="P80" s="18"/>
      <c r="Q80" s="19"/>
      <c r="R80" s="18"/>
      <c r="S80" s="41"/>
      <c r="T80" s="18"/>
      <c r="X80" s="17"/>
      <c r="Y80" s="17"/>
      <c r="Z80" s="17"/>
      <c r="AA80" s="18"/>
      <c r="AB80" s="19"/>
      <c r="AC80" s="18"/>
      <c r="AD80" s="41"/>
      <c r="AE80" s="18"/>
    </row>
    <row r="81" spans="13:31" ht="24" customHeight="1" x14ac:dyDescent="0.25">
      <c r="M81" s="17"/>
      <c r="N81" s="17"/>
      <c r="O81" s="17"/>
      <c r="P81" s="18"/>
      <c r="Q81" s="19"/>
      <c r="R81" s="18"/>
      <c r="S81" s="41"/>
      <c r="T81" s="18"/>
      <c r="X81" s="17"/>
      <c r="Y81" s="17"/>
      <c r="Z81" s="17"/>
      <c r="AA81" s="18"/>
      <c r="AB81" s="19"/>
      <c r="AC81" s="18"/>
      <c r="AD81" s="41"/>
      <c r="AE81" s="18"/>
    </row>
    <row r="82" spans="13:31" ht="24" customHeight="1" x14ac:dyDescent="0.25">
      <c r="M82" s="17"/>
      <c r="N82" s="17"/>
      <c r="O82" s="17"/>
      <c r="P82" s="18"/>
      <c r="Q82" s="19"/>
      <c r="R82" s="18"/>
      <c r="S82" s="41"/>
      <c r="T82" s="18"/>
      <c r="X82" s="17"/>
      <c r="Y82" s="17"/>
      <c r="Z82" s="17"/>
      <c r="AA82" s="18"/>
      <c r="AB82" s="19"/>
      <c r="AC82" s="18"/>
      <c r="AD82" s="41"/>
      <c r="AE82" s="18"/>
    </row>
    <row r="83" spans="13:31" ht="24" customHeight="1" x14ac:dyDescent="0.25">
      <c r="M83" s="17"/>
      <c r="N83" s="17"/>
      <c r="O83" s="17"/>
      <c r="P83" s="18"/>
      <c r="Q83" s="19"/>
      <c r="R83" s="18"/>
      <c r="S83" s="41"/>
      <c r="T83" s="18"/>
      <c r="X83" s="17"/>
      <c r="Y83" s="17"/>
      <c r="Z83" s="17"/>
      <c r="AA83" s="18"/>
      <c r="AB83" s="19"/>
      <c r="AC83" s="18"/>
      <c r="AD83" s="41"/>
      <c r="AE83" s="18"/>
    </row>
    <row r="84" spans="13:31" ht="24" customHeight="1" x14ac:dyDescent="0.25">
      <c r="M84" s="17"/>
      <c r="N84" s="17"/>
      <c r="O84" s="17"/>
      <c r="P84" s="18"/>
      <c r="Q84" s="19"/>
      <c r="R84" s="18"/>
      <c r="S84" s="41"/>
      <c r="T84" s="18"/>
      <c r="X84" s="17"/>
      <c r="Y84" s="17"/>
      <c r="Z84" s="17"/>
      <c r="AA84" s="18"/>
      <c r="AB84" s="19"/>
      <c r="AC84" s="18"/>
      <c r="AD84" s="41"/>
      <c r="AE84" s="18"/>
    </row>
    <row r="85" spans="13:31" ht="24" customHeight="1" x14ac:dyDescent="0.25">
      <c r="M85" s="17"/>
      <c r="N85" s="17"/>
      <c r="O85" s="17"/>
      <c r="P85" s="18"/>
      <c r="Q85" s="19"/>
      <c r="R85" s="18"/>
      <c r="S85" s="41"/>
      <c r="T85" s="18"/>
      <c r="X85" s="17"/>
      <c r="Y85" s="17"/>
      <c r="Z85" s="17"/>
      <c r="AA85" s="18"/>
      <c r="AB85" s="19"/>
      <c r="AC85" s="18"/>
      <c r="AD85" s="41"/>
      <c r="AE85" s="18"/>
    </row>
    <row r="86" spans="13:31" ht="24" customHeight="1" x14ac:dyDescent="0.25">
      <c r="M86" s="17"/>
      <c r="N86" s="17"/>
      <c r="O86" s="17"/>
      <c r="P86" s="18"/>
      <c r="Q86" s="19"/>
      <c r="R86" s="18"/>
      <c r="S86" s="41"/>
      <c r="T86" s="18"/>
      <c r="X86" s="17"/>
      <c r="Y86" s="17"/>
      <c r="Z86" s="17"/>
      <c r="AA86" s="18"/>
      <c r="AB86" s="19"/>
      <c r="AC86" s="18"/>
      <c r="AD86" s="41"/>
      <c r="AE86" s="18"/>
    </row>
    <row r="87" spans="13:31" ht="24" customHeight="1" x14ac:dyDescent="0.25">
      <c r="M87" s="17"/>
      <c r="N87" s="17"/>
      <c r="O87" s="17"/>
      <c r="P87" s="18"/>
      <c r="Q87" s="19"/>
      <c r="R87" s="18"/>
      <c r="S87" s="41"/>
      <c r="T87" s="18"/>
      <c r="X87" s="17"/>
      <c r="Y87" s="17"/>
      <c r="Z87" s="17"/>
      <c r="AA87" s="18"/>
      <c r="AB87" s="19"/>
      <c r="AC87" s="18"/>
      <c r="AD87" s="41"/>
      <c r="AE87" s="18"/>
    </row>
    <row r="88" spans="13:31" ht="24" customHeight="1" x14ac:dyDescent="0.25">
      <c r="M88" s="17"/>
      <c r="N88" s="17"/>
      <c r="O88" s="17"/>
      <c r="P88" s="18"/>
      <c r="Q88" s="19"/>
      <c r="R88" s="18"/>
      <c r="S88" s="41"/>
      <c r="T88" s="18"/>
      <c r="X88" s="17"/>
      <c r="Y88" s="17"/>
      <c r="Z88" s="17"/>
      <c r="AA88" s="18"/>
      <c r="AB88" s="19"/>
      <c r="AC88" s="18"/>
      <c r="AD88" s="41"/>
      <c r="AE88" s="18"/>
    </row>
    <row r="89" spans="13:31" ht="24" customHeight="1" x14ac:dyDescent="0.25">
      <c r="M89" s="17"/>
      <c r="N89" s="17"/>
      <c r="O89" s="17"/>
      <c r="P89" s="18"/>
      <c r="Q89" s="19"/>
      <c r="R89" s="18"/>
      <c r="S89" s="41"/>
      <c r="T89" s="18"/>
      <c r="X89" s="17"/>
      <c r="Y89" s="17"/>
      <c r="Z89" s="17"/>
      <c r="AA89" s="18"/>
      <c r="AB89" s="19"/>
      <c r="AC89" s="18"/>
      <c r="AD89" s="41"/>
      <c r="AE89" s="18"/>
    </row>
    <row r="90" spans="13:31" ht="24" customHeight="1" x14ac:dyDescent="0.25">
      <c r="M90" s="17"/>
      <c r="N90" s="17"/>
      <c r="O90" s="17"/>
      <c r="P90" s="18"/>
      <c r="Q90" s="19"/>
      <c r="R90" s="18"/>
      <c r="S90" s="41"/>
      <c r="T90" s="18"/>
      <c r="X90" s="17"/>
      <c r="Y90" s="17"/>
      <c r="Z90" s="17"/>
      <c r="AA90" s="18"/>
      <c r="AB90" s="19"/>
      <c r="AC90" s="18"/>
      <c r="AD90" s="41"/>
      <c r="AE90" s="18"/>
    </row>
    <row r="91" spans="13:31" ht="24" customHeight="1" x14ac:dyDescent="0.25">
      <c r="M91" s="17"/>
      <c r="N91" s="17"/>
      <c r="O91" s="17"/>
      <c r="P91" s="18"/>
      <c r="Q91" s="19"/>
      <c r="R91" s="18"/>
      <c r="S91" s="41"/>
      <c r="T91" s="18"/>
      <c r="X91" s="17"/>
      <c r="Y91" s="17"/>
      <c r="Z91" s="17"/>
      <c r="AA91" s="18"/>
      <c r="AB91" s="19"/>
      <c r="AC91" s="18"/>
      <c r="AD91" s="41"/>
      <c r="AE91" s="18"/>
    </row>
    <row r="92" spans="13:31" ht="24" customHeight="1" x14ac:dyDescent="0.25">
      <c r="M92" s="17"/>
      <c r="N92" s="17"/>
      <c r="O92" s="17"/>
      <c r="P92" s="18"/>
      <c r="Q92" s="19"/>
      <c r="R92" s="18"/>
      <c r="S92" s="41"/>
      <c r="T92" s="18"/>
      <c r="X92" s="17"/>
      <c r="Y92" s="17"/>
      <c r="Z92" s="17"/>
      <c r="AA92" s="18"/>
      <c r="AB92" s="19"/>
      <c r="AC92" s="18"/>
      <c r="AD92" s="41"/>
      <c r="AE92" s="18"/>
    </row>
    <row r="93" spans="13:31" ht="24" customHeight="1" x14ac:dyDescent="0.25">
      <c r="M93" s="17"/>
      <c r="N93" s="17"/>
      <c r="O93" s="17"/>
      <c r="P93" s="18"/>
      <c r="Q93" s="19"/>
      <c r="R93" s="18"/>
      <c r="S93" s="41"/>
      <c r="T93" s="18"/>
      <c r="X93" s="17"/>
      <c r="Y93" s="17"/>
      <c r="Z93" s="17"/>
      <c r="AA93" s="18"/>
      <c r="AB93" s="19"/>
      <c r="AC93" s="18"/>
      <c r="AD93" s="41"/>
      <c r="AE93" s="18"/>
    </row>
    <row r="94" spans="13:31" ht="24" customHeight="1" x14ac:dyDescent="0.25">
      <c r="M94" s="17"/>
      <c r="N94" s="17"/>
      <c r="O94" s="17"/>
      <c r="P94" s="18"/>
      <c r="Q94" s="19"/>
      <c r="R94" s="18"/>
      <c r="S94" s="41"/>
      <c r="T94" s="18"/>
      <c r="X94" s="17"/>
      <c r="Y94" s="17"/>
      <c r="Z94" s="17"/>
      <c r="AA94" s="18"/>
      <c r="AB94" s="19"/>
      <c r="AC94" s="18"/>
      <c r="AD94" s="41"/>
      <c r="AE94" s="18"/>
    </row>
    <row r="95" spans="13:31" ht="24" customHeight="1" x14ac:dyDescent="0.25">
      <c r="M95" s="17"/>
      <c r="N95" s="17"/>
      <c r="O95" s="17"/>
      <c r="P95" s="18"/>
      <c r="Q95" s="19"/>
      <c r="R95" s="18"/>
      <c r="S95" s="41"/>
      <c r="T95" s="18"/>
      <c r="X95" s="17"/>
      <c r="Y95" s="17"/>
      <c r="Z95" s="17"/>
      <c r="AA95" s="18"/>
      <c r="AB95" s="19"/>
      <c r="AC95" s="18"/>
      <c r="AD95" s="41"/>
      <c r="AE95" s="18"/>
    </row>
    <row r="96" spans="13:31" ht="24" customHeight="1" x14ac:dyDescent="0.25">
      <c r="M96" s="17"/>
      <c r="N96" s="17"/>
      <c r="O96" s="17"/>
      <c r="P96" s="18"/>
      <c r="Q96" s="19"/>
      <c r="R96" s="18"/>
      <c r="S96" s="41"/>
      <c r="T96" s="18"/>
      <c r="X96" s="17"/>
      <c r="Y96" s="17"/>
      <c r="Z96" s="17"/>
      <c r="AA96" s="18"/>
      <c r="AB96" s="19"/>
      <c r="AC96" s="18"/>
      <c r="AD96" s="41"/>
      <c r="AE96" s="18"/>
    </row>
    <row r="97" spans="13:31" ht="24" customHeight="1" x14ac:dyDescent="0.25">
      <c r="M97" s="17"/>
      <c r="N97" s="17"/>
      <c r="O97" s="17"/>
      <c r="P97" s="18"/>
      <c r="Q97" s="19"/>
      <c r="R97" s="18"/>
      <c r="S97" s="41"/>
      <c r="T97" s="18"/>
      <c r="X97" s="17"/>
      <c r="Y97" s="17"/>
      <c r="Z97" s="17"/>
      <c r="AA97" s="18"/>
      <c r="AB97" s="19"/>
      <c r="AC97" s="18"/>
      <c r="AD97" s="41"/>
      <c r="AE97" s="18"/>
    </row>
    <row r="98" spans="13:31" ht="24" customHeight="1" x14ac:dyDescent="0.25">
      <c r="M98" s="17"/>
      <c r="N98" s="17"/>
      <c r="O98" s="17"/>
      <c r="P98" s="18"/>
      <c r="Q98" s="19"/>
      <c r="R98" s="18"/>
      <c r="S98" s="41"/>
      <c r="T98" s="18"/>
      <c r="X98" s="17"/>
      <c r="Y98" s="17"/>
      <c r="Z98" s="17"/>
      <c r="AA98" s="18"/>
      <c r="AB98" s="19"/>
      <c r="AC98" s="18"/>
      <c r="AD98" s="41"/>
      <c r="AE98" s="18"/>
    </row>
    <row r="99" spans="13:31" ht="24" customHeight="1" x14ac:dyDescent="0.25">
      <c r="M99" s="17"/>
      <c r="N99" s="17"/>
      <c r="O99" s="17"/>
      <c r="P99" s="18"/>
      <c r="Q99" s="19"/>
      <c r="R99" s="18"/>
      <c r="S99" s="41"/>
      <c r="T99" s="18"/>
      <c r="X99" s="17"/>
      <c r="Y99" s="17"/>
      <c r="Z99" s="17"/>
      <c r="AA99" s="18"/>
      <c r="AB99" s="19"/>
      <c r="AC99" s="18"/>
      <c r="AD99" s="41"/>
      <c r="AE99" s="18"/>
    </row>
    <row r="100" spans="13:31" ht="24" customHeight="1" x14ac:dyDescent="0.25">
      <c r="M100" s="17"/>
      <c r="N100" s="17"/>
      <c r="O100" s="17"/>
      <c r="P100" s="18"/>
      <c r="Q100" s="19"/>
      <c r="R100" s="18"/>
      <c r="S100" s="41"/>
      <c r="T100" s="18"/>
      <c r="X100" s="17"/>
      <c r="Y100" s="17"/>
      <c r="Z100" s="17"/>
      <c r="AA100" s="18"/>
      <c r="AB100" s="19"/>
      <c r="AC100" s="18"/>
      <c r="AD100" s="41"/>
      <c r="AE100" s="18"/>
    </row>
    <row r="101" spans="13:31" ht="24" customHeight="1" x14ac:dyDescent="0.25">
      <c r="M101" s="17"/>
      <c r="N101" s="17"/>
      <c r="O101" s="17"/>
      <c r="P101" s="18"/>
      <c r="Q101" s="19"/>
      <c r="R101" s="18"/>
      <c r="S101" s="41"/>
      <c r="T101" s="18"/>
      <c r="X101" s="17"/>
      <c r="Y101" s="17"/>
      <c r="Z101" s="17"/>
      <c r="AA101" s="18"/>
      <c r="AB101" s="19"/>
      <c r="AC101" s="18"/>
      <c r="AD101" s="41"/>
      <c r="AE101" s="18"/>
    </row>
    <row r="102" spans="13:31" ht="24" customHeight="1" x14ac:dyDescent="0.25">
      <c r="M102" s="17"/>
      <c r="N102" s="17"/>
      <c r="O102" s="17"/>
      <c r="P102" s="18"/>
      <c r="Q102" s="19"/>
      <c r="R102" s="18"/>
      <c r="S102" s="41"/>
      <c r="T102" s="18"/>
      <c r="X102" s="17"/>
      <c r="Y102" s="17"/>
      <c r="Z102" s="17"/>
      <c r="AA102" s="18"/>
      <c r="AB102" s="19"/>
      <c r="AC102" s="18"/>
      <c r="AD102" s="41"/>
      <c r="AE102" s="18"/>
    </row>
    <row r="103" spans="13:31" ht="24" customHeight="1" x14ac:dyDescent="0.25">
      <c r="M103" s="17"/>
      <c r="N103" s="17"/>
      <c r="O103" s="17"/>
      <c r="P103" s="18"/>
      <c r="Q103" s="19"/>
      <c r="R103" s="18"/>
      <c r="S103" s="41"/>
      <c r="T103" s="18"/>
      <c r="X103" s="17"/>
      <c r="Y103" s="17"/>
      <c r="Z103" s="17"/>
      <c r="AA103" s="18"/>
      <c r="AB103" s="19"/>
      <c r="AC103" s="18"/>
      <c r="AD103" s="41"/>
      <c r="AE103" s="18"/>
    </row>
    <row r="104" spans="13:31" ht="24" customHeight="1" x14ac:dyDescent="0.25">
      <c r="M104" s="17"/>
      <c r="N104" s="17"/>
      <c r="O104" s="17"/>
      <c r="P104" s="18"/>
      <c r="Q104" s="19"/>
      <c r="R104" s="18"/>
      <c r="S104" s="41"/>
      <c r="T104" s="18"/>
      <c r="X104" s="17"/>
      <c r="Y104" s="17"/>
      <c r="Z104" s="17"/>
      <c r="AA104" s="18"/>
      <c r="AB104" s="19"/>
      <c r="AC104" s="18"/>
      <c r="AD104" s="41"/>
      <c r="AE104" s="18"/>
    </row>
    <row r="105" spans="13:31" ht="24" customHeight="1" x14ac:dyDescent="0.25">
      <c r="M105" s="17"/>
      <c r="N105" s="17"/>
      <c r="O105" s="17"/>
      <c r="P105" s="18"/>
      <c r="Q105" s="19"/>
      <c r="R105" s="18"/>
      <c r="S105" s="41"/>
      <c r="T105" s="18"/>
      <c r="X105" s="17"/>
      <c r="Y105" s="17"/>
      <c r="Z105" s="17"/>
      <c r="AA105" s="18"/>
      <c r="AB105" s="19"/>
      <c r="AC105" s="18"/>
      <c r="AD105" s="41"/>
      <c r="AE105" s="18"/>
    </row>
    <row r="106" spans="13:31" ht="24" customHeight="1" x14ac:dyDescent="0.25">
      <c r="M106" s="17"/>
      <c r="N106" s="17"/>
      <c r="O106" s="17"/>
      <c r="P106" s="18"/>
      <c r="Q106" s="19"/>
      <c r="R106" s="18"/>
      <c r="S106" s="41"/>
      <c r="T106" s="18"/>
      <c r="X106" s="17"/>
      <c r="Y106" s="17"/>
      <c r="Z106" s="17"/>
      <c r="AA106" s="18"/>
      <c r="AB106" s="19"/>
      <c r="AC106" s="18"/>
      <c r="AD106" s="41"/>
      <c r="AE106" s="18"/>
    </row>
    <row r="107" spans="13:31" ht="24" customHeight="1" x14ac:dyDescent="0.25">
      <c r="M107" s="17"/>
      <c r="N107" s="17"/>
      <c r="O107" s="17"/>
      <c r="P107" s="18"/>
      <c r="Q107" s="19"/>
      <c r="R107" s="18"/>
      <c r="S107" s="41"/>
      <c r="T107" s="18"/>
      <c r="X107" s="17"/>
      <c r="Y107" s="17"/>
      <c r="Z107" s="17"/>
      <c r="AA107" s="18"/>
      <c r="AB107" s="19"/>
      <c r="AC107" s="18"/>
      <c r="AD107" s="41"/>
      <c r="AE107" s="18"/>
    </row>
    <row r="108" spans="13:31" ht="24" customHeight="1" x14ac:dyDescent="0.25">
      <c r="M108" s="17"/>
      <c r="N108" s="17"/>
      <c r="O108" s="17"/>
      <c r="P108" s="18"/>
      <c r="Q108" s="19"/>
      <c r="R108" s="18"/>
      <c r="S108" s="41"/>
      <c r="T108" s="18"/>
      <c r="X108" s="17"/>
      <c r="Y108" s="17"/>
      <c r="Z108" s="17"/>
      <c r="AA108" s="18"/>
      <c r="AB108" s="19"/>
      <c r="AC108" s="18"/>
      <c r="AD108" s="41"/>
      <c r="AE108" s="18"/>
    </row>
    <row r="109" spans="13:31" ht="24" customHeight="1" x14ac:dyDescent="0.25">
      <c r="M109" s="17"/>
      <c r="N109" s="17"/>
      <c r="O109" s="17"/>
      <c r="P109" s="18"/>
      <c r="Q109" s="19"/>
      <c r="R109" s="18"/>
      <c r="S109" s="41"/>
      <c r="T109" s="18"/>
      <c r="X109" s="17"/>
      <c r="Y109" s="17"/>
      <c r="Z109" s="17"/>
      <c r="AA109" s="18"/>
      <c r="AB109" s="19"/>
      <c r="AC109" s="18"/>
      <c r="AD109" s="41"/>
      <c r="AE109" s="18"/>
    </row>
    <row r="110" spans="13:31" ht="24" customHeight="1" x14ac:dyDescent="0.25">
      <c r="M110" s="17"/>
      <c r="N110" s="17"/>
      <c r="O110" s="17"/>
      <c r="P110" s="18"/>
      <c r="Q110" s="19"/>
      <c r="R110" s="18"/>
      <c r="S110" s="41"/>
      <c r="T110" s="18"/>
      <c r="X110" s="17"/>
      <c r="Y110" s="17"/>
      <c r="Z110" s="17"/>
      <c r="AA110" s="18"/>
      <c r="AB110" s="19"/>
      <c r="AC110" s="18"/>
      <c r="AD110" s="41"/>
      <c r="AE110" s="18"/>
    </row>
    <row r="111" spans="13:31" ht="24" customHeight="1" x14ac:dyDescent="0.25">
      <c r="M111" s="17"/>
      <c r="N111" s="17"/>
      <c r="O111" s="17"/>
      <c r="P111" s="18"/>
      <c r="Q111" s="19"/>
      <c r="R111" s="18"/>
      <c r="S111" s="41"/>
      <c r="T111" s="18"/>
      <c r="X111" s="17"/>
      <c r="Y111" s="17"/>
      <c r="Z111" s="17"/>
      <c r="AA111" s="18"/>
      <c r="AB111" s="19"/>
      <c r="AC111" s="18"/>
      <c r="AD111" s="41"/>
      <c r="AE111" s="18"/>
    </row>
    <row r="112" spans="13:31" ht="24" customHeight="1" x14ac:dyDescent="0.25">
      <c r="M112" s="17"/>
      <c r="N112" s="17"/>
      <c r="O112" s="17"/>
      <c r="P112" s="18"/>
      <c r="Q112" s="19"/>
      <c r="R112" s="18"/>
      <c r="S112" s="41"/>
      <c r="T112" s="18"/>
      <c r="X112" s="17"/>
      <c r="Y112" s="17"/>
      <c r="Z112" s="17"/>
      <c r="AA112" s="18"/>
      <c r="AB112" s="19"/>
      <c r="AC112" s="18"/>
      <c r="AD112" s="41"/>
      <c r="AE112" s="18"/>
    </row>
    <row r="113" spans="13:31" ht="24" customHeight="1" x14ac:dyDescent="0.25">
      <c r="M113" s="17"/>
      <c r="N113" s="17"/>
      <c r="O113" s="17"/>
      <c r="P113" s="18"/>
      <c r="Q113" s="19"/>
      <c r="R113" s="18"/>
      <c r="S113" s="41"/>
      <c r="T113" s="18"/>
      <c r="X113" s="17"/>
      <c r="Y113" s="17"/>
      <c r="Z113" s="17"/>
      <c r="AA113" s="18"/>
      <c r="AB113" s="19"/>
      <c r="AC113" s="18"/>
      <c r="AD113" s="41"/>
      <c r="AE113" s="18"/>
    </row>
    <row r="114" spans="13:31" ht="24" customHeight="1" x14ac:dyDescent="0.25">
      <c r="M114" s="17"/>
      <c r="N114" s="17"/>
      <c r="O114" s="17"/>
      <c r="P114" s="18"/>
      <c r="Q114" s="19"/>
      <c r="R114" s="18"/>
      <c r="S114" s="41"/>
      <c r="T114" s="18"/>
      <c r="X114" s="17"/>
      <c r="Y114" s="17"/>
      <c r="Z114" s="17"/>
      <c r="AA114" s="18"/>
      <c r="AB114" s="19"/>
      <c r="AC114" s="18"/>
      <c r="AD114" s="41"/>
      <c r="AE114" s="18"/>
    </row>
    <row r="115" spans="13:31" ht="24" customHeight="1" x14ac:dyDescent="0.25">
      <c r="M115" s="17"/>
      <c r="N115" s="17"/>
      <c r="O115" s="17"/>
      <c r="P115" s="18"/>
      <c r="Q115" s="19"/>
      <c r="R115" s="18"/>
      <c r="S115" s="41"/>
      <c r="T115" s="18"/>
      <c r="X115" s="17"/>
      <c r="Y115" s="17"/>
      <c r="Z115" s="17"/>
      <c r="AA115" s="18"/>
      <c r="AB115" s="19"/>
      <c r="AC115" s="18"/>
      <c r="AD115" s="41"/>
      <c r="AE115" s="18"/>
    </row>
    <row r="116" spans="13:31" ht="24" customHeight="1" x14ac:dyDescent="0.25">
      <c r="M116" s="17"/>
      <c r="N116" s="17"/>
      <c r="O116" s="17"/>
      <c r="P116" s="18"/>
      <c r="Q116" s="19"/>
      <c r="R116" s="18"/>
      <c r="S116" s="41"/>
      <c r="T116" s="18"/>
      <c r="X116" s="17"/>
      <c r="Y116" s="17"/>
      <c r="Z116" s="17"/>
      <c r="AA116" s="18"/>
      <c r="AB116" s="19"/>
      <c r="AC116" s="18"/>
      <c r="AD116" s="41"/>
      <c r="AE116" s="18"/>
    </row>
    <row r="117" spans="13:31" ht="24" customHeight="1" x14ac:dyDescent="0.25">
      <c r="M117" s="17"/>
      <c r="N117" s="17"/>
      <c r="O117" s="17"/>
      <c r="P117" s="18"/>
      <c r="Q117" s="19"/>
      <c r="R117" s="18"/>
      <c r="S117" s="41"/>
      <c r="T117" s="18"/>
      <c r="X117" s="17"/>
      <c r="Y117" s="17"/>
      <c r="Z117" s="17"/>
      <c r="AA117" s="18"/>
      <c r="AB117" s="19"/>
      <c r="AC117" s="18"/>
      <c r="AD117" s="41"/>
      <c r="AE117" s="18"/>
    </row>
    <row r="118" spans="13:31" ht="24" customHeight="1" x14ac:dyDescent="0.25">
      <c r="M118" s="17"/>
      <c r="N118" s="17"/>
      <c r="O118" s="17"/>
      <c r="P118" s="18"/>
      <c r="Q118" s="19"/>
      <c r="R118" s="18"/>
      <c r="S118" s="41"/>
      <c r="T118" s="18"/>
      <c r="X118" s="17"/>
      <c r="Y118" s="17"/>
      <c r="Z118" s="17"/>
      <c r="AA118" s="18"/>
      <c r="AB118" s="19"/>
      <c r="AC118" s="18"/>
      <c r="AD118" s="41"/>
      <c r="AE118" s="18"/>
    </row>
    <row r="119" spans="13:31" ht="24" customHeight="1" x14ac:dyDescent="0.25">
      <c r="M119" s="17"/>
      <c r="N119" s="17"/>
      <c r="O119" s="17"/>
      <c r="P119" s="18"/>
      <c r="Q119" s="19"/>
      <c r="R119" s="18"/>
      <c r="S119" s="41"/>
      <c r="T119" s="18"/>
      <c r="X119" s="17"/>
      <c r="Y119" s="17"/>
      <c r="Z119" s="17"/>
      <c r="AA119" s="18"/>
      <c r="AB119" s="19"/>
      <c r="AC119" s="18"/>
      <c r="AD119" s="41"/>
      <c r="AE119" s="18"/>
    </row>
    <row r="120" spans="13:31" ht="24" customHeight="1" x14ac:dyDescent="0.25">
      <c r="M120" s="17"/>
      <c r="N120" s="17"/>
      <c r="O120" s="17"/>
      <c r="P120" s="18"/>
      <c r="Q120" s="19"/>
      <c r="R120" s="18"/>
      <c r="S120" s="41"/>
      <c r="T120" s="18"/>
      <c r="X120" s="17"/>
      <c r="Y120" s="17"/>
      <c r="Z120" s="17"/>
      <c r="AA120" s="18"/>
      <c r="AB120" s="19"/>
      <c r="AC120" s="18"/>
      <c r="AD120" s="41"/>
      <c r="AE120" s="18"/>
    </row>
    <row r="121" spans="13:31" ht="24" customHeight="1" x14ac:dyDescent="0.25">
      <c r="M121" s="17"/>
      <c r="N121" s="17"/>
      <c r="O121" s="17"/>
      <c r="P121" s="18"/>
      <c r="Q121" s="19"/>
      <c r="R121" s="18"/>
      <c r="S121" s="41"/>
      <c r="T121" s="18"/>
      <c r="X121" s="17"/>
      <c r="Y121" s="17"/>
      <c r="Z121" s="17"/>
      <c r="AA121" s="18"/>
      <c r="AB121" s="19"/>
      <c r="AC121" s="18"/>
      <c r="AD121" s="41"/>
      <c r="AE121" s="18"/>
    </row>
    <row r="122" spans="13:31" ht="24" customHeight="1" x14ac:dyDescent="0.25">
      <c r="M122" s="17"/>
      <c r="N122" s="17"/>
      <c r="O122" s="17"/>
      <c r="P122" s="18"/>
      <c r="Q122" s="19"/>
      <c r="R122" s="18"/>
      <c r="S122" s="41"/>
      <c r="T122" s="18"/>
      <c r="X122" s="17"/>
      <c r="Y122" s="17"/>
      <c r="Z122" s="17"/>
      <c r="AA122" s="18"/>
      <c r="AB122" s="19"/>
      <c r="AC122" s="18"/>
      <c r="AD122" s="41"/>
      <c r="AE122" s="18"/>
    </row>
    <row r="123" spans="13:31" ht="24" customHeight="1" x14ac:dyDescent="0.25">
      <c r="M123" s="17"/>
      <c r="N123" s="17"/>
      <c r="O123" s="17"/>
      <c r="P123" s="18"/>
      <c r="Q123" s="19"/>
      <c r="R123" s="18"/>
      <c r="S123" s="41"/>
      <c r="T123" s="18"/>
      <c r="X123" s="17"/>
      <c r="Y123" s="17"/>
      <c r="Z123" s="17"/>
      <c r="AA123" s="18"/>
      <c r="AB123" s="19"/>
      <c r="AC123" s="18"/>
      <c r="AD123" s="41"/>
      <c r="AE123" s="18"/>
    </row>
    <row r="124" spans="13:31" ht="24" customHeight="1" x14ac:dyDescent="0.25">
      <c r="M124" s="17"/>
      <c r="N124" s="17"/>
      <c r="O124" s="17"/>
      <c r="P124" s="18"/>
      <c r="Q124" s="19"/>
      <c r="R124" s="18"/>
      <c r="S124" s="41"/>
      <c r="T124" s="18"/>
      <c r="X124" s="17"/>
      <c r="Y124" s="17"/>
      <c r="Z124" s="17"/>
      <c r="AA124" s="18"/>
      <c r="AB124" s="19"/>
      <c r="AC124" s="18"/>
      <c r="AD124" s="41"/>
      <c r="AE124" s="18"/>
    </row>
    <row r="125" spans="13:31" ht="24" customHeight="1" x14ac:dyDescent="0.25">
      <c r="M125" s="17"/>
      <c r="N125" s="17"/>
      <c r="O125" s="17"/>
      <c r="P125" s="18"/>
      <c r="Q125" s="19"/>
      <c r="R125" s="18"/>
      <c r="S125" s="41"/>
      <c r="T125" s="18"/>
      <c r="X125" s="17"/>
      <c r="Y125" s="17"/>
      <c r="Z125" s="17"/>
      <c r="AA125" s="18"/>
      <c r="AB125" s="19"/>
      <c r="AC125" s="18"/>
      <c r="AD125" s="41"/>
      <c r="AE125" s="18"/>
    </row>
    <row r="126" spans="13:31" ht="24" customHeight="1" x14ac:dyDescent="0.25">
      <c r="M126" s="17"/>
      <c r="N126" s="17"/>
      <c r="O126" s="17"/>
      <c r="P126" s="18"/>
      <c r="Q126" s="19"/>
      <c r="R126" s="18"/>
      <c r="S126" s="41"/>
      <c r="T126" s="18"/>
      <c r="X126" s="17"/>
      <c r="Y126" s="17"/>
      <c r="Z126" s="17"/>
      <c r="AA126" s="18"/>
      <c r="AB126" s="19"/>
      <c r="AC126" s="18"/>
      <c r="AD126" s="41"/>
      <c r="AE126" s="18"/>
    </row>
    <row r="127" spans="13:31" ht="24" customHeight="1" x14ac:dyDescent="0.25">
      <c r="M127" s="17"/>
      <c r="N127" s="17"/>
      <c r="O127" s="17"/>
      <c r="P127" s="18"/>
      <c r="Q127" s="19"/>
      <c r="R127" s="18"/>
      <c r="S127" s="41"/>
      <c r="T127" s="18"/>
      <c r="X127" s="17"/>
      <c r="Y127" s="17"/>
      <c r="Z127" s="17"/>
      <c r="AA127" s="18"/>
      <c r="AB127" s="19"/>
      <c r="AC127" s="18"/>
      <c r="AD127" s="41"/>
      <c r="AE127" s="18"/>
    </row>
    <row r="128" spans="13:31" ht="24" customHeight="1" x14ac:dyDescent="0.25">
      <c r="M128" s="17"/>
      <c r="N128" s="17"/>
      <c r="O128" s="17"/>
      <c r="P128" s="18"/>
      <c r="Q128" s="19"/>
      <c r="R128" s="18"/>
      <c r="S128" s="41"/>
      <c r="T128" s="18"/>
      <c r="X128" s="17"/>
      <c r="Y128" s="17"/>
      <c r="Z128" s="17"/>
      <c r="AA128" s="18"/>
      <c r="AB128" s="19"/>
      <c r="AC128" s="18"/>
      <c r="AD128" s="41"/>
      <c r="AE128" s="18"/>
    </row>
    <row r="129" spans="13:31" ht="24" customHeight="1" x14ac:dyDescent="0.25">
      <c r="M129" s="17"/>
      <c r="N129" s="17"/>
      <c r="O129" s="17"/>
      <c r="P129" s="18"/>
      <c r="Q129" s="19"/>
      <c r="R129" s="18"/>
      <c r="S129" s="41"/>
      <c r="T129" s="18"/>
      <c r="X129" s="17"/>
      <c r="Y129" s="17"/>
      <c r="Z129" s="17"/>
      <c r="AA129" s="18"/>
      <c r="AB129" s="19"/>
      <c r="AC129" s="18"/>
      <c r="AD129" s="41"/>
      <c r="AE129" s="18"/>
    </row>
    <row r="130" spans="13:31" ht="24" customHeight="1" x14ac:dyDescent="0.25">
      <c r="M130" s="17"/>
      <c r="N130" s="17"/>
      <c r="O130" s="17"/>
      <c r="P130" s="18"/>
      <c r="Q130" s="19"/>
      <c r="R130" s="18"/>
      <c r="S130" s="41"/>
      <c r="T130" s="18"/>
      <c r="X130" s="17"/>
      <c r="Y130" s="17"/>
      <c r="Z130" s="17"/>
      <c r="AA130" s="18"/>
      <c r="AB130" s="19"/>
      <c r="AC130" s="18"/>
      <c r="AD130" s="41"/>
      <c r="AE130" s="18"/>
    </row>
    <row r="131" spans="13:31" ht="24" customHeight="1" x14ac:dyDescent="0.25">
      <c r="M131" s="17"/>
      <c r="N131" s="17"/>
      <c r="O131" s="17"/>
      <c r="P131" s="18"/>
      <c r="Q131" s="19"/>
      <c r="R131" s="18"/>
      <c r="S131" s="41"/>
      <c r="T131" s="18"/>
      <c r="X131" s="17"/>
      <c r="Y131" s="17"/>
      <c r="Z131" s="17"/>
      <c r="AA131" s="18"/>
      <c r="AB131" s="19"/>
      <c r="AC131" s="18"/>
      <c r="AD131" s="41"/>
      <c r="AE131" s="18"/>
    </row>
    <row r="132" spans="13:31" ht="24" customHeight="1" x14ac:dyDescent="0.25">
      <c r="M132" s="17"/>
      <c r="N132" s="17"/>
      <c r="O132" s="17"/>
      <c r="P132" s="18"/>
      <c r="Q132" s="19"/>
      <c r="R132" s="18"/>
      <c r="S132" s="41"/>
      <c r="T132" s="18"/>
      <c r="X132" s="17"/>
      <c r="Y132" s="17"/>
      <c r="Z132" s="17"/>
      <c r="AA132" s="18"/>
      <c r="AB132" s="19"/>
      <c r="AC132" s="18"/>
      <c r="AD132" s="41"/>
      <c r="AE132" s="18"/>
    </row>
    <row r="133" spans="13:31" ht="24" customHeight="1" x14ac:dyDescent="0.25">
      <c r="M133" s="17"/>
      <c r="N133" s="17"/>
      <c r="O133" s="17"/>
      <c r="P133" s="18"/>
      <c r="Q133" s="19"/>
      <c r="R133" s="18"/>
      <c r="S133" s="41"/>
      <c r="T133" s="18"/>
      <c r="X133" s="17"/>
      <c r="Y133" s="17"/>
      <c r="Z133" s="17"/>
      <c r="AA133" s="18"/>
      <c r="AB133" s="19"/>
      <c r="AC133" s="18"/>
      <c r="AD133" s="41"/>
      <c r="AE133" s="18"/>
    </row>
    <row r="134" spans="13:31" ht="24" customHeight="1" x14ac:dyDescent="0.25">
      <c r="M134" s="17"/>
      <c r="N134" s="17"/>
      <c r="O134" s="17"/>
      <c r="P134" s="18"/>
      <c r="Q134" s="19"/>
      <c r="R134" s="18"/>
      <c r="S134" s="41"/>
      <c r="T134" s="18"/>
      <c r="X134" s="17"/>
      <c r="Y134" s="17"/>
      <c r="Z134" s="17"/>
      <c r="AA134" s="18"/>
      <c r="AB134" s="19"/>
      <c r="AC134" s="18"/>
      <c r="AD134" s="41"/>
      <c r="AE134" s="18"/>
    </row>
    <row r="135" spans="13:31" ht="24" customHeight="1" x14ac:dyDescent="0.25">
      <c r="M135" s="17"/>
      <c r="N135" s="17"/>
      <c r="O135" s="17"/>
      <c r="P135" s="18"/>
      <c r="Q135" s="19"/>
      <c r="R135" s="18"/>
      <c r="S135" s="41"/>
      <c r="T135" s="18"/>
      <c r="X135" s="17"/>
      <c r="Y135" s="17"/>
      <c r="Z135" s="17"/>
      <c r="AA135" s="18"/>
      <c r="AB135" s="19"/>
      <c r="AC135" s="18"/>
      <c r="AD135" s="41"/>
      <c r="AE135" s="18"/>
    </row>
    <row r="136" spans="13:31" ht="24" customHeight="1" x14ac:dyDescent="0.25">
      <c r="M136" s="17"/>
      <c r="N136" s="17"/>
      <c r="O136" s="17"/>
      <c r="P136" s="18"/>
      <c r="Q136" s="19"/>
      <c r="R136" s="18"/>
      <c r="S136" s="41"/>
      <c r="T136" s="18"/>
      <c r="X136" s="17"/>
      <c r="Y136" s="17"/>
      <c r="Z136" s="17"/>
      <c r="AA136" s="18"/>
      <c r="AB136" s="19"/>
      <c r="AC136" s="18"/>
      <c r="AD136" s="41"/>
      <c r="AE136" s="18"/>
    </row>
    <row r="137" spans="13:31" ht="24" customHeight="1" x14ac:dyDescent="0.25">
      <c r="M137" s="17"/>
      <c r="N137" s="17"/>
      <c r="O137" s="17"/>
      <c r="P137" s="18"/>
      <c r="Q137" s="19"/>
      <c r="R137" s="18"/>
      <c r="S137" s="41"/>
      <c r="T137" s="18"/>
      <c r="X137" s="17"/>
      <c r="Y137" s="17"/>
      <c r="Z137" s="17"/>
      <c r="AA137" s="18"/>
      <c r="AB137" s="19"/>
      <c r="AC137" s="18"/>
      <c r="AD137" s="41"/>
      <c r="AE137" s="18"/>
    </row>
    <row r="138" spans="13:31" ht="24" customHeight="1" x14ac:dyDescent="0.25">
      <c r="M138" s="17"/>
      <c r="N138" s="17"/>
      <c r="O138" s="17"/>
      <c r="P138" s="18"/>
      <c r="Q138" s="19"/>
      <c r="R138" s="18"/>
      <c r="S138" s="41"/>
      <c r="T138" s="18"/>
      <c r="X138" s="17"/>
      <c r="Y138" s="17"/>
      <c r="Z138" s="17"/>
      <c r="AA138" s="18"/>
      <c r="AB138" s="19"/>
      <c r="AC138" s="18"/>
      <c r="AD138" s="41"/>
      <c r="AE138" s="18"/>
    </row>
    <row r="139" spans="13:31" ht="24" customHeight="1" x14ac:dyDescent="0.25">
      <c r="M139" s="17"/>
      <c r="N139" s="17"/>
      <c r="O139" s="17"/>
      <c r="P139" s="18"/>
      <c r="Q139" s="19"/>
      <c r="R139" s="18"/>
      <c r="S139" s="41"/>
      <c r="T139" s="18"/>
      <c r="X139" s="17"/>
      <c r="Y139" s="17"/>
      <c r="Z139" s="17"/>
      <c r="AA139" s="18"/>
      <c r="AB139" s="19"/>
      <c r="AC139" s="18"/>
      <c r="AD139" s="41"/>
      <c r="AE139" s="18"/>
    </row>
    <row r="140" spans="13:31" ht="24" customHeight="1" x14ac:dyDescent="0.25">
      <c r="M140" s="17"/>
      <c r="N140" s="17"/>
      <c r="O140" s="17"/>
      <c r="P140" s="18"/>
      <c r="Q140" s="19"/>
      <c r="R140" s="18"/>
      <c r="S140" s="41"/>
      <c r="T140" s="18"/>
      <c r="X140" s="17"/>
      <c r="Y140" s="17"/>
      <c r="Z140" s="17"/>
      <c r="AA140" s="18"/>
      <c r="AB140" s="19"/>
      <c r="AC140" s="18"/>
      <c r="AD140" s="41"/>
      <c r="AE140" s="18"/>
    </row>
    <row r="141" spans="13:31" ht="24" customHeight="1" x14ac:dyDescent="0.25">
      <c r="M141" s="17"/>
      <c r="N141" s="17"/>
      <c r="O141" s="17"/>
      <c r="P141" s="18"/>
      <c r="Q141" s="19"/>
      <c r="R141" s="18"/>
      <c r="S141" s="41"/>
      <c r="T141" s="18"/>
      <c r="X141" s="17"/>
      <c r="Y141" s="17"/>
      <c r="Z141" s="17"/>
      <c r="AA141" s="18"/>
      <c r="AB141" s="19"/>
      <c r="AC141" s="18"/>
      <c r="AD141" s="41"/>
      <c r="AE141" s="18"/>
    </row>
    <row r="142" spans="13:31" ht="24" customHeight="1" x14ac:dyDescent="0.25">
      <c r="M142" s="17"/>
      <c r="N142" s="17"/>
      <c r="O142" s="17"/>
      <c r="P142" s="18"/>
      <c r="Q142" s="19"/>
      <c r="R142" s="18"/>
      <c r="S142" s="41"/>
      <c r="T142" s="18"/>
      <c r="X142" s="17"/>
      <c r="Y142" s="17"/>
      <c r="Z142" s="17"/>
      <c r="AA142" s="18"/>
      <c r="AB142" s="19"/>
      <c r="AC142" s="18"/>
      <c r="AD142" s="41"/>
      <c r="AE142" s="18"/>
    </row>
    <row r="143" spans="13:31" ht="24" customHeight="1" x14ac:dyDescent="0.25">
      <c r="M143" s="17"/>
      <c r="N143" s="17"/>
      <c r="O143" s="17"/>
      <c r="P143" s="18"/>
      <c r="Q143" s="19"/>
      <c r="R143" s="18"/>
      <c r="S143" s="41"/>
      <c r="T143" s="18"/>
      <c r="X143" s="17"/>
      <c r="Y143" s="17"/>
      <c r="Z143" s="17"/>
      <c r="AA143" s="18"/>
      <c r="AB143" s="19"/>
      <c r="AC143" s="18"/>
      <c r="AD143" s="41"/>
      <c r="AE143" s="18"/>
    </row>
    <row r="144" spans="13:31" ht="24" customHeight="1" x14ac:dyDescent="0.25">
      <c r="M144" s="17"/>
      <c r="N144" s="17"/>
      <c r="O144" s="17"/>
      <c r="P144" s="18"/>
      <c r="Q144" s="19"/>
      <c r="R144" s="18"/>
      <c r="S144" s="41"/>
      <c r="T144" s="18"/>
      <c r="X144" s="17"/>
      <c r="Y144" s="17"/>
      <c r="Z144" s="17"/>
      <c r="AA144" s="18"/>
      <c r="AB144" s="19"/>
      <c r="AC144" s="18"/>
      <c r="AD144" s="41"/>
      <c r="AE144" s="18"/>
    </row>
    <row r="145" spans="13:31" ht="24" customHeight="1" x14ac:dyDescent="0.25">
      <c r="M145" s="17"/>
      <c r="N145" s="17"/>
      <c r="O145" s="17"/>
      <c r="P145" s="18"/>
      <c r="Q145" s="19"/>
      <c r="R145" s="18"/>
      <c r="S145" s="41"/>
      <c r="T145" s="18"/>
      <c r="X145" s="17"/>
      <c r="Y145" s="17"/>
      <c r="Z145" s="17"/>
      <c r="AA145" s="18"/>
      <c r="AB145" s="19"/>
      <c r="AC145" s="18"/>
      <c r="AD145" s="41"/>
      <c r="AE145" s="18"/>
    </row>
    <row r="146" spans="13:31" ht="24" customHeight="1" x14ac:dyDescent="0.25">
      <c r="M146" s="17"/>
      <c r="N146" s="17"/>
      <c r="O146" s="17"/>
      <c r="P146" s="18"/>
      <c r="Q146" s="19"/>
      <c r="R146" s="18"/>
      <c r="S146" s="41"/>
      <c r="T146" s="18"/>
      <c r="X146" s="17"/>
      <c r="Y146" s="17"/>
      <c r="Z146" s="17"/>
      <c r="AA146" s="18"/>
      <c r="AB146" s="19"/>
      <c r="AC146" s="18"/>
      <c r="AD146" s="41"/>
      <c r="AE146" s="18"/>
    </row>
    <row r="147" spans="13:31" ht="24" customHeight="1" x14ac:dyDescent="0.25">
      <c r="M147" s="17"/>
      <c r="N147" s="17"/>
      <c r="O147" s="17"/>
      <c r="P147" s="18"/>
      <c r="Q147" s="19"/>
      <c r="R147" s="18"/>
      <c r="S147" s="41"/>
      <c r="T147" s="18"/>
      <c r="X147" s="17"/>
      <c r="Y147" s="17"/>
      <c r="Z147" s="17"/>
      <c r="AA147" s="18"/>
      <c r="AB147" s="19"/>
      <c r="AC147" s="18"/>
      <c r="AD147" s="41"/>
      <c r="AE147" s="18"/>
    </row>
    <row r="148" spans="13:31" ht="24" customHeight="1" x14ac:dyDescent="0.25">
      <c r="M148" s="17"/>
      <c r="N148" s="17"/>
      <c r="O148" s="17"/>
      <c r="P148" s="18"/>
      <c r="Q148" s="19"/>
      <c r="R148" s="18"/>
      <c r="S148" s="41"/>
      <c r="T148" s="18"/>
      <c r="X148" s="17"/>
      <c r="Y148" s="17"/>
      <c r="Z148" s="17"/>
      <c r="AA148" s="18"/>
      <c r="AB148" s="19"/>
      <c r="AC148" s="18"/>
      <c r="AD148" s="41"/>
      <c r="AE148" s="18"/>
    </row>
    <row r="149" spans="13:31" ht="24" customHeight="1" x14ac:dyDescent="0.25">
      <c r="M149" s="17"/>
      <c r="N149" s="17"/>
      <c r="O149" s="17"/>
      <c r="P149" s="18"/>
      <c r="Q149" s="19"/>
      <c r="R149" s="18"/>
      <c r="S149" s="41"/>
      <c r="T149" s="18"/>
      <c r="X149" s="17"/>
      <c r="Y149" s="17"/>
      <c r="Z149" s="17"/>
      <c r="AA149" s="18"/>
      <c r="AB149" s="19"/>
      <c r="AC149" s="18"/>
      <c r="AD149" s="41"/>
      <c r="AE149" s="18"/>
    </row>
    <row r="150" spans="13:31" ht="24" customHeight="1" x14ac:dyDescent="0.25">
      <c r="M150" s="17"/>
      <c r="N150" s="17"/>
      <c r="O150" s="17"/>
      <c r="P150" s="18"/>
      <c r="Q150" s="19"/>
      <c r="R150" s="18"/>
      <c r="S150" s="41"/>
      <c r="T150" s="18"/>
      <c r="X150" s="17"/>
      <c r="Y150" s="17"/>
      <c r="Z150" s="17"/>
      <c r="AA150" s="18"/>
      <c r="AB150" s="19"/>
      <c r="AC150" s="18"/>
      <c r="AD150" s="41"/>
      <c r="AE150" s="18"/>
    </row>
    <row r="151" spans="13:31" ht="24" customHeight="1" x14ac:dyDescent="0.25">
      <c r="M151" s="17"/>
      <c r="N151" s="17"/>
      <c r="O151" s="17"/>
      <c r="P151" s="18"/>
      <c r="Q151" s="19"/>
      <c r="R151" s="18"/>
      <c r="S151" s="41"/>
      <c r="T151" s="18"/>
      <c r="X151" s="17"/>
      <c r="Y151" s="17"/>
      <c r="Z151" s="17"/>
      <c r="AA151" s="18"/>
      <c r="AB151" s="19"/>
      <c r="AC151" s="18"/>
      <c r="AD151" s="41"/>
      <c r="AE151" s="18"/>
    </row>
    <row r="152" spans="13:31" ht="24" customHeight="1" x14ac:dyDescent="0.25">
      <c r="M152" s="17"/>
      <c r="N152" s="17"/>
      <c r="O152" s="17"/>
      <c r="P152" s="18"/>
      <c r="Q152" s="19"/>
      <c r="R152" s="18"/>
      <c r="S152" s="41"/>
      <c r="T152" s="18"/>
      <c r="X152" s="17"/>
      <c r="Y152" s="17"/>
      <c r="Z152" s="17"/>
      <c r="AA152" s="18"/>
      <c r="AB152" s="19"/>
      <c r="AC152" s="18"/>
      <c r="AD152" s="41"/>
      <c r="AE152" s="18"/>
    </row>
    <row r="153" spans="13:31" ht="24" customHeight="1" x14ac:dyDescent="0.25">
      <c r="M153" s="17"/>
      <c r="N153" s="17"/>
      <c r="O153" s="17"/>
      <c r="P153" s="18"/>
      <c r="Q153" s="19"/>
      <c r="R153" s="18"/>
      <c r="S153" s="41"/>
      <c r="T153" s="18"/>
      <c r="X153" s="17"/>
      <c r="Y153" s="17"/>
      <c r="Z153" s="17"/>
      <c r="AA153" s="18"/>
      <c r="AB153" s="19"/>
      <c r="AC153" s="18"/>
      <c r="AD153" s="41"/>
      <c r="AE153" s="18"/>
    </row>
    <row r="154" spans="13:31" ht="24" customHeight="1" x14ac:dyDescent="0.25">
      <c r="M154" s="17"/>
      <c r="N154" s="17"/>
      <c r="O154" s="17"/>
      <c r="P154" s="18"/>
      <c r="Q154" s="19"/>
      <c r="R154" s="18"/>
      <c r="S154" s="41"/>
      <c r="T154" s="18"/>
      <c r="X154" s="17"/>
      <c r="Y154" s="17"/>
      <c r="Z154" s="17"/>
      <c r="AA154" s="18"/>
      <c r="AB154" s="19"/>
      <c r="AC154" s="18"/>
      <c r="AD154" s="41"/>
      <c r="AE154" s="18"/>
    </row>
    <row r="155" spans="13:31" ht="24" customHeight="1" x14ac:dyDescent="0.25">
      <c r="M155" s="17"/>
      <c r="N155" s="17"/>
      <c r="O155" s="17"/>
      <c r="P155" s="18"/>
      <c r="Q155" s="19"/>
      <c r="R155" s="18"/>
      <c r="S155" s="41"/>
      <c r="T155" s="18"/>
      <c r="X155" s="17"/>
      <c r="Y155" s="17"/>
      <c r="Z155" s="17"/>
      <c r="AA155" s="18"/>
      <c r="AB155" s="19"/>
      <c r="AC155" s="18"/>
      <c r="AD155" s="41"/>
      <c r="AE155" s="18"/>
    </row>
    <row r="156" spans="13:31" ht="24" customHeight="1" x14ac:dyDescent="0.25">
      <c r="M156" s="17"/>
      <c r="N156" s="17"/>
      <c r="O156" s="17"/>
      <c r="P156" s="18"/>
      <c r="Q156" s="19"/>
      <c r="R156" s="18"/>
      <c r="S156" s="41"/>
      <c r="T156" s="18"/>
      <c r="X156" s="17"/>
      <c r="Y156" s="17"/>
      <c r="Z156" s="17"/>
      <c r="AA156" s="18"/>
      <c r="AB156" s="19"/>
      <c r="AC156" s="18"/>
      <c r="AD156" s="41"/>
      <c r="AE156" s="18"/>
    </row>
    <row r="157" spans="13:31" ht="24" customHeight="1" x14ac:dyDescent="0.25">
      <c r="M157" s="17"/>
      <c r="N157" s="17"/>
      <c r="O157" s="17"/>
      <c r="P157" s="18"/>
      <c r="Q157" s="19"/>
      <c r="R157" s="18"/>
      <c r="S157" s="41"/>
      <c r="T157" s="18"/>
      <c r="X157" s="17"/>
      <c r="Y157" s="17"/>
      <c r="Z157" s="17"/>
      <c r="AA157" s="18"/>
      <c r="AB157" s="19"/>
      <c r="AC157" s="18"/>
      <c r="AD157" s="41"/>
      <c r="AE157" s="18"/>
    </row>
    <row r="158" spans="13:31" ht="24" customHeight="1" x14ac:dyDescent="0.25">
      <c r="M158" s="17"/>
      <c r="N158" s="17"/>
      <c r="O158" s="17"/>
      <c r="P158" s="18"/>
      <c r="Q158" s="19"/>
      <c r="R158" s="18"/>
      <c r="S158" s="41"/>
      <c r="T158" s="18"/>
      <c r="X158" s="17"/>
      <c r="Y158" s="17"/>
      <c r="Z158" s="17"/>
      <c r="AA158" s="18"/>
      <c r="AB158" s="19"/>
      <c r="AC158" s="18"/>
      <c r="AD158" s="41"/>
      <c r="AE158" s="18"/>
    </row>
    <row r="159" spans="13:31" ht="24" customHeight="1" x14ac:dyDescent="0.25">
      <c r="M159" s="17"/>
      <c r="N159" s="17"/>
      <c r="O159" s="17"/>
      <c r="P159" s="18"/>
      <c r="Q159" s="19"/>
      <c r="R159" s="18"/>
      <c r="S159" s="41"/>
      <c r="T159" s="18"/>
      <c r="X159" s="17"/>
      <c r="Y159" s="17"/>
      <c r="Z159" s="17"/>
      <c r="AA159" s="18"/>
      <c r="AB159" s="19"/>
      <c r="AC159" s="18"/>
      <c r="AD159" s="41"/>
      <c r="AE159" s="18"/>
    </row>
    <row r="160" spans="13:31" ht="24" customHeight="1" x14ac:dyDescent="0.25">
      <c r="M160" s="17"/>
      <c r="N160" s="17"/>
      <c r="O160" s="17"/>
      <c r="P160" s="18"/>
      <c r="Q160" s="19"/>
      <c r="R160" s="18"/>
      <c r="S160" s="41"/>
      <c r="T160" s="18"/>
      <c r="X160" s="17"/>
      <c r="Y160" s="17"/>
      <c r="Z160" s="17"/>
      <c r="AA160" s="18"/>
      <c r="AB160" s="19"/>
      <c r="AC160" s="18"/>
      <c r="AD160" s="41"/>
      <c r="AE160" s="18"/>
    </row>
    <row r="161" spans="13:31" ht="24" customHeight="1" x14ac:dyDescent="0.25">
      <c r="M161" s="17"/>
      <c r="N161" s="17"/>
      <c r="O161" s="17"/>
      <c r="P161" s="18"/>
      <c r="Q161" s="19"/>
      <c r="R161" s="18"/>
      <c r="S161" s="41"/>
      <c r="T161" s="18"/>
      <c r="X161" s="17"/>
      <c r="Y161" s="17"/>
      <c r="Z161" s="17"/>
      <c r="AA161" s="18"/>
      <c r="AB161" s="19"/>
      <c r="AC161" s="18"/>
      <c r="AD161" s="41"/>
      <c r="AE161" s="18"/>
    </row>
    <row r="162" spans="13:31" ht="24" customHeight="1" x14ac:dyDescent="0.25">
      <c r="M162" s="17"/>
      <c r="N162" s="17"/>
      <c r="O162" s="17"/>
      <c r="P162" s="18"/>
      <c r="Q162" s="19"/>
      <c r="R162" s="18"/>
      <c r="S162" s="41"/>
      <c r="T162" s="18"/>
      <c r="X162" s="17"/>
      <c r="Y162" s="17"/>
      <c r="Z162" s="17"/>
      <c r="AA162" s="18"/>
      <c r="AB162" s="19"/>
      <c r="AC162" s="18"/>
      <c r="AD162" s="41"/>
      <c r="AE162" s="18"/>
    </row>
    <row r="163" spans="13:31" ht="24" customHeight="1" x14ac:dyDescent="0.25">
      <c r="M163" s="17"/>
      <c r="N163" s="17"/>
      <c r="O163" s="17"/>
      <c r="P163" s="18"/>
      <c r="Q163" s="19"/>
      <c r="R163" s="18"/>
      <c r="S163" s="41"/>
      <c r="T163" s="18"/>
      <c r="X163" s="17"/>
      <c r="Y163" s="17"/>
      <c r="Z163" s="17"/>
      <c r="AA163" s="18"/>
      <c r="AB163" s="19"/>
      <c r="AC163" s="18"/>
      <c r="AD163" s="41"/>
      <c r="AE163" s="18"/>
    </row>
    <row r="164" spans="13:31" ht="24" customHeight="1" x14ac:dyDescent="0.25">
      <c r="M164" s="17"/>
      <c r="N164" s="17"/>
      <c r="O164" s="17"/>
      <c r="P164" s="18"/>
      <c r="Q164" s="19"/>
      <c r="R164" s="18"/>
      <c r="S164" s="41"/>
      <c r="T164" s="18"/>
      <c r="X164" s="17"/>
      <c r="Y164" s="17"/>
      <c r="Z164" s="17"/>
      <c r="AA164" s="18"/>
      <c r="AB164" s="19"/>
      <c r="AC164" s="18"/>
      <c r="AD164" s="41"/>
      <c r="AE164" s="18"/>
    </row>
    <row r="165" spans="13:31" ht="24" customHeight="1" x14ac:dyDescent="0.25">
      <c r="M165" s="17"/>
      <c r="N165" s="17"/>
      <c r="O165" s="17"/>
      <c r="P165" s="18"/>
      <c r="Q165" s="19"/>
      <c r="R165" s="18"/>
      <c r="S165" s="41"/>
      <c r="T165" s="18"/>
      <c r="X165" s="17"/>
      <c r="Y165" s="17"/>
      <c r="Z165" s="17"/>
      <c r="AA165" s="18"/>
      <c r="AB165" s="19"/>
      <c r="AC165" s="18"/>
      <c r="AD165" s="41"/>
      <c r="AE165" s="18"/>
    </row>
    <row r="166" spans="13:31" ht="24" customHeight="1" x14ac:dyDescent="0.25">
      <c r="M166" s="17"/>
      <c r="N166" s="17"/>
      <c r="O166" s="17"/>
      <c r="P166" s="18"/>
      <c r="Q166" s="19"/>
      <c r="R166" s="18"/>
      <c r="S166" s="41"/>
      <c r="T166" s="18"/>
      <c r="X166" s="17"/>
      <c r="Y166" s="17"/>
      <c r="Z166" s="17"/>
      <c r="AA166" s="18"/>
      <c r="AB166" s="19"/>
      <c r="AC166" s="18"/>
      <c r="AD166" s="41"/>
      <c r="AE166" s="18"/>
    </row>
    <row r="167" spans="13:31" ht="24" customHeight="1" x14ac:dyDescent="0.25">
      <c r="M167" s="17"/>
      <c r="N167" s="17"/>
      <c r="O167" s="17"/>
      <c r="P167" s="18"/>
      <c r="Q167" s="19"/>
      <c r="R167" s="18"/>
      <c r="S167" s="41"/>
      <c r="T167" s="18"/>
      <c r="X167" s="17"/>
      <c r="Y167" s="17"/>
      <c r="Z167" s="17"/>
      <c r="AA167" s="18"/>
      <c r="AB167" s="19"/>
      <c r="AC167" s="18"/>
      <c r="AD167" s="41"/>
      <c r="AE167" s="18"/>
    </row>
    <row r="168" spans="13:31" ht="24" customHeight="1" x14ac:dyDescent="0.25">
      <c r="M168" s="17"/>
      <c r="N168" s="17"/>
      <c r="O168" s="17"/>
      <c r="P168" s="18"/>
      <c r="Q168" s="19"/>
      <c r="R168" s="18"/>
      <c r="S168" s="41"/>
      <c r="T168" s="18"/>
      <c r="X168" s="17"/>
      <c r="Y168" s="17"/>
      <c r="Z168" s="17"/>
      <c r="AA168" s="18"/>
      <c r="AB168" s="19"/>
      <c r="AC168" s="18"/>
      <c r="AD168" s="41"/>
      <c r="AE168" s="18"/>
    </row>
    <row r="169" spans="13:31" ht="24" customHeight="1" x14ac:dyDescent="0.25">
      <c r="M169" s="17"/>
      <c r="N169" s="17"/>
      <c r="O169" s="17"/>
      <c r="P169" s="18"/>
      <c r="Q169" s="19"/>
      <c r="R169" s="18"/>
      <c r="S169" s="41"/>
      <c r="T169" s="18"/>
      <c r="X169" s="17"/>
      <c r="Y169" s="17"/>
      <c r="Z169" s="17"/>
      <c r="AA169" s="18"/>
      <c r="AB169" s="19"/>
      <c r="AC169" s="18"/>
      <c r="AD169" s="41"/>
      <c r="AE169" s="18"/>
    </row>
    <row r="170" spans="13:31" ht="24" customHeight="1" x14ac:dyDescent="0.25">
      <c r="M170" s="17"/>
      <c r="N170" s="17"/>
      <c r="O170" s="17"/>
      <c r="P170" s="18"/>
      <c r="Q170" s="19"/>
      <c r="R170" s="18"/>
      <c r="S170" s="41"/>
      <c r="T170" s="18"/>
      <c r="X170" s="17"/>
      <c r="Y170" s="17"/>
      <c r="Z170" s="17"/>
      <c r="AA170" s="18"/>
      <c r="AB170" s="19"/>
      <c r="AC170" s="18"/>
      <c r="AD170" s="41"/>
      <c r="AE170" s="18"/>
    </row>
    <row r="171" spans="13:31" ht="24" customHeight="1" x14ac:dyDescent="0.25">
      <c r="M171" s="17"/>
      <c r="N171" s="17"/>
      <c r="O171" s="17"/>
      <c r="P171" s="18"/>
      <c r="Q171" s="19"/>
      <c r="R171" s="18"/>
      <c r="S171" s="41"/>
      <c r="T171" s="18"/>
      <c r="X171" s="17"/>
      <c r="Y171" s="17"/>
      <c r="Z171" s="17"/>
      <c r="AA171" s="18"/>
      <c r="AB171" s="19"/>
      <c r="AC171" s="18"/>
      <c r="AD171" s="41"/>
      <c r="AE171" s="18"/>
    </row>
    <row r="172" spans="13:31" ht="24" customHeight="1" x14ac:dyDescent="0.25">
      <c r="M172" s="17"/>
      <c r="N172" s="17"/>
      <c r="O172" s="17"/>
      <c r="P172" s="18"/>
      <c r="Q172" s="19"/>
      <c r="R172" s="18"/>
      <c r="S172" s="41"/>
      <c r="T172" s="18"/>
      <c r="X172" s="17"/>
      <c r="Y172" s="17"/>
      <c r="Z172" s="17"/>
      <c r="AA172" s="18"/>
      <c r="AB172" s="19"/>
      <c r="AC172" s="18"/>
      <c r="AD172" s="41"/>
      <c r="AE172" s="18"/>
    </row>
    <row r="173" spans="13:31" ht="24" customHeight="1" x14ac:dyDescent="0.25">
      <c r="M173" s="17"/>
      <c r="N173" s="17"/>
      <c r="O173" s="17"/>
      <c r="P173" s="18"/>
      <c r="Q173" s="19"/>
      <c r="R173" s="18"/>
      <c r="S173" s="41"/>
      <c r="T173" s="18"/>
      <c r="X173" s="17"/>
      <c r="Y173" s="17"/>
      <c r="Z173" s="17"/>
      <c r="AA173" s="18"/>
      <c r="AB173" s="19"/>
      <c r="AC173" s="18"/>
      <c r="AD173" s="41"/>
      <c r="AE173" s="18"/>
    </row>
    <row r="174" spans="13:31" ht="24" customHeight="1" x14ac:dyDescent="0.25">
      <c r="M174" s="17"/>
      <c r="N174" s="17"/>
      <c r="O174" s="17"/>
      <c r="P174" s="18"/>
      <c r="Q174" s="19"/>
      <c r="R174" s="18"/>
      <c r="S174" s="41"/>
      <c r="T174" s="18"/>
      <c r="X174" s="17"/>
      <c r="Y174" s="17"/>
      <c r="Z174" s="17"/>
      <c r="AA174" s="18"/>
      <c r="AB174" s="19"/>
      <c r="AC174" s="18"/>
      <c r="AD174" s="41"/>
      <c r="AE174" s="18"/>
    </row>
  </sheetData>
  <mergeCells count="5">
    <mergeCell ref="A1:U1"/>
    <mergeCell ref="H2:K2"/>
    <mergeCell ref="M2:U2"/>
    <mergeCell ref="X2:AF2"/>
    <mergeCell ref="X1:AR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147"/>
  <sheetViews>
    <sheetView tabSelected="1" topLeftCell="A19" zoomScale="85" zoomScaleNormal="85" zoomScaleSheetLayoutView="85" workbookViewId="0">
      <selection activeCell="K24" sqref="K24:L24"/>
    </sheetView>
  </sheetViews>
  <sheetFormatPr defaultColWidth="10.42578125" defaultRowHeight="24" customHeight="1" x14ac:dyDescent="0.25"/>
  <cols>
    <col min="1" max="1" width="16.7109375" style="105" customWidth="1"/>
    <col min="2" max="2" width="10" style="105" customWidth="1"/>
    <col min="3" max="3" width="11.28515625" style="105" customWidth="1"/>
    <col min="4" max="4" width="15.85546875" style="105" customWidth="1"/>
    <col min="5" max="5" width="13.28515625" style="105" customWidth="1"/>
    <col min="6" max="6" width="14.140625" style="105" customWidth="1"/>
    <col min="7" max="7" width="16.28515625" style="105" customWidth="1"/>
    <col min="8" max="8" width="21.5703125" style="105" customWidth="1"/>
    <col min="9" max="9" width="19" style="105" customWidth="1"/>
    <col min="10" max="10" width="17.28515625" style="105" customWidth="1"/>
    <col min="11" max="11" width="16.140625" style="105" customWidth="1"/>
    <col min="12" max="12" width="23.42578125" style="105" customWidth="1"/>
    <col min="13" max="13" width="32.140625" style="105" customWidth="1"/>
    <col min="14" max="16384" width="10.42578125" style="105"/>
  </cols>
  <sheetData>
    <row r="1" spans="1:13" ht="53.25" customHeight="1" thickBot="1" x14ac:dyDescent="0.3">
      <c r="A1" s="275" t="s">
        <v>165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7"/>
    </row>
    <row r="2" spans="1:13" ht="37.5" customHeight="1" x14ac:dyDescent="0.25">
      <c r="A2" s="71" t="s">
        <v>1</v>
      </c>
      <c r="B2" s="272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4"/>
    </row>
    <row r="3" spans="1:13" ht="37.5" customHeight="1" x14ac:dyDescent="0.25">
      <c r="A3" s="172" t="s">
        <v>186</v>
      </c>
      <c r="B3" s="190"/>
      <c r="C3" s="191"/>
      <c r="D3" s="191"/>
      <c r="E3" s="191"/>
      <c r="F3" s="191"/>
      <c r="G3" s="191"/>
      <c r="H3" s="191"/>
      <c r="I3" s="173" t="s">
        <v>187</v>
      </c>
      <c r="J3" s="192" t="s">
        <v>188</v>
      </c>
      <c r="K3" s="191"/>
      <c r="L3" s="191"/>
      <c r="M3" s="193"/>
    </row>
    <row r="4" spans="1:13" ht="16.5" customHeight="1" x14ac:dyDescent="0.25">
      <c r="A4" s="278" t="s">
        <v>2</v>
      </c>
      <c r="B4" s="279"/>
      <c r="C4" s="280"/>
      <c r="D4" s="280"/>
      <c r="E4" s="280"/>
      <c r="F4" s="280"/>
      <c r="G4" s="280"/>
      <c r="H4" s="280"/>
      <c r="I4" s="279"/>
      <c r="J4" s="279"/>
      <c r="K4" s="279"/>
      <c r="L4" s="279"/>
      <c r="M4" s="281"/>
    </row>
    <row r="5" spans="1:13" ht="19.5" customHeight="1" x14ac:dyDescent="0.25">
      <c r="A5" s="309" t="s">
        <v>5</v>
      </c>
      <c r="B5" s="310"/>
      <c r="C5" s="325"/>
      <c r="D5" s="326"/>
      <c r="E5" s="326"/>
      <c r="F5" s="326"/>
      <c r="G5" s="326"/>
      <c r="H5" s="327"/>
      <c r="I5" s="264" t="s">
        <v>167</v>
      </c>
      <c r="J5" s="264"/>
      <c r="K5" s="264"/>
      <c r="L5" s="264"/>
      <c r="M5" s="265"/>
    </row>
    <row r="6" spans="1:13" ht="19.5" customHeight="1" x14ac:dyDescent="0.25">
      <c r="A6" s="323" t="s">
        <v>4</v>
      </c>
      <c r="B6" s="324"/>
      <c r="C6" s="328"/>
      <c r="D6" s="329"/>
      <c r="E6" s="329"/>
      <c r="F6" s="329"/>
      <c r="G6" s="329"/>
      <c r="H6" s="330"/>
      <c r="I6" s="266"/>
      <c r="J6" s="266"/>
      <c r="K6" s="266"/>
      <c r="L6" s="266"/>
      <c r="M6" s="267"/>
    </row>
    <row r="7" spans="1:13" ht="19.5" customHeight="1" x14ac:dyDescent="0.25">
      <c r="A7" s="323" t="s">
        <v>3</v>
      </c>
      <c r="B7" s="324"/>
      <c r="C7" s="331"/>
      <c r="D7" s="321"/>
      <c r="E7" s="321"/>
      <c r="F7" s="321"/>
      <c r="G7" s="321"/>
      <c r="H7" s="322"/>
      <c r="I7" s="270"/>
      <c r="J7" s="270"/>
      <c r="K7" s="270"/>
      <c r="L7" s="270"/>
      <c r="M7" s="271"/>
    </row>
    <row r="8" spans="1:13" ht="24" customHeight="1" x14ac:dyDescent="0.25">
      <c r="A8" s="278" t="s">
        <v>10</v>
      </c>
      <c r="B8" s="279"/>
      <c r="C8" s="282"/>
      <c r="D8" s="282"/>
      <c r="E8" s="282"/>
      <c r="F8" s="282"/>
      <c r="G8" s="282"/>
      <c r="H8" s="282"/>
      <c r="I8" s="279"/>
      <c r="J8" s="279"/>
      <c r="K8" s="279"/>
      <c r="L8" s="279"/>
      <c r="M8" s="281"/>
    </row>
    <row r="9" spans="1:13" ht="16.5" customHeight="1" x14ac:dyDescent="0.25">
      <c r="A9" s="309" t="s">
        <v>5</v>
      </c>
      <c r="B9" s="310"/>
      <c r="C9" s="325"/>
      <c r="D9" s="326"/>
      <c r="E9" s="326"/>
      <c r="F9" s="326"/>
      <c r="G9" s="326"/>
      <c r="H9" s="327"/>
      <c r="I9" s="264" t="s">
        <v>166</v>
      </c>
      <c r="J9" s="264"/>
      <c r="K9" s="264"/>
      <c r="L9" s="264"/>
      <c r="M9" s="265"/>
    </row>
    <row r="10" spans="1:13" ht="16.5" customHeight="1" x14ac:dyDescent="0.25">
      <c r="A10" s="323" t="s">
        <v>4</v>
      </c>
      <c r="B10" s="324"/>
      <c r="C10" s="328"/>
      <c r="D10" s="329"/>
      <c r="E10" s="329"/>
      <c r="F10" s="329"/>
      <c r="G10" s="329"/>
      <c r="H10" s="330"/>
      <c r="I10" s="266"/>
      <c r="J10" s="266"/>
      <c r="K10" s="266"/>
      <c r="L10" s="266"/>
      <c r="M10" s="267"/>
    </row>
    <row r="11" spans="1:13" ht="16.5" customHeight="1" x14ac:dyDescent="0.25">
      <c r="A11" s="323" t="s">
        <v>3</v>
      </c>
      <c r="B11" s="324"/>
      <c r="C11" s="328"/>
      <c r="D11" s="329"/>
      <c r="E11" s="329"/>
      <c r="F11" s="329"/>
      <c r="G11" s="329"/>
      <c r="H11" s="330"/>
      <c r="I11" s="266"/>
      <c r="J11" s="266"/>
      <c r="K11" s="266"/>
      <c r="L11" s="266"/>
      <c r="M11" s="267"/>
    </row>
    <row r="12" spans="1:13" ht="16.5" customHeight="1" thickBot="1" x14ac:dyDescent="0.3">
      <c r="A12" s="72" t="s">
        <v>9</v>
      </c>
      <c r="B12" s="136"/>
      <c r="C12" s="320"/>
      <c r="D12" s="321"/>
      <c r="E12" s="321"/>
      <c r="F12" s="321"/>
      <c r="G12" s="321"/>
      <c r="H12" s="322"/>
      <c r="I12" s="268"/>
      <c r="J12" s="268"/>
      <c r="K12" s="268"/>
      <c r="L12" s="268"/>
      <c r="M12" s="269"/>
    </row>
    <row r="13" spans="1:13" ht="19.5" customHeight="1" x14ac:dyDescent="0.25">
      <c r="A13" s="283" t="s">
        <v>14</v>
      </c>
      <c r="B13" s="284"/>
      <c r="C13" s="285"/>
      <c r="D13" s="285"/>
      <c r="E13" s="285"/>
      <c r="F13" s="285"/>
      <c r="G13" s="285"/>
      <c r="H13" s="285"/>
      <c r="I13" s="284"/>
      <c r="J13" s="284"/>
      <c r="K13" s="284"/>
      <c r="L13" s="284"/>
      <c r="M13" s="286"/>
    </row>
    <row r="14" spans="1:13" ht="51.75" customHeight="1" x14ac:dyDescent="0.25">
      <c r="A14" s="287"/>
      <c r="B14" s="288"/>
      <c r="C14" s="288"/>
      <c r="D14" s="288"/>
      <c r="E14" s="288"/>
      <c r="F14" s="288"/>
      <c r="G14" s="288"/>
      <c r="H14" s="288"/>
      <c r="I14" s="288"/>
      <c r="J14" s="288"/>
      <c r="K14" s="288"/>
      <c r="L14" s="288"/>
      <c r="M14" s="289"/>
    </row>
    <row r="15" spans="1:13" ht="19.5" customHeight="1" x14ac:dyDescent="0.25">
      <c r="A15" s="306" t="s">
        <v>15</v>
      </c>
      <c r="B15" s="307"/>
      <c r="C15" s="307"/>
      <c r="D15" s="307"/>
      <c r="E15" s="307"/>
      <c r="F15" s="307"/>
      <c r="G15" s="307"/>
      <c r="H15" s="307"/>
      <c r="I15" s="307"/>
      <c r="J15" s="307"/>
      <c r="K15" s="307"/>
      <c r="L15" s="307"/>
      <c r="M15" s="308"/>
    </row>
    <row r="16" spans="1:13" ht="52.5" customHeight="1" x14ac:dyDescent="0.25">
      <c r="A16" s="303"/>
      <c r="B16" s="304"/>
      <c r="C16" s="304"/>
      <c r="D16" s="304"/>
      <c r="E16" s="304"/>
      <c r="F16" s="304"/>
      <c r="G16" s="304"/>
      <c r="H16" s="304"/>
      <c r="I16" s="304"/>
      <c r="J16" s="304"/>
      <c r="K16" s="304"/>
      <c r="L16" s="304"/>
      <c r="M16" s="305"/>
    </row>
    <row r="17" spans="1:13" ht="18" customHeight="1" x14ac:dyDescent="0.25">
      <c r="A17" s="306" t="s">
        <v>16</v>
      </c>
      <c r="B17" s="307"/>
      <c r="C17" s="307"/>
      <c r="D17" s="307"/>
      <c r="E17" s="307"/>
      <c r="F17" s="307"/>
      <c r="G17" s="307"/>
      <c r="H17" s="307"/>
      <c r="I17" s="307"/>
      <c r="J17" s="307"/>
      <c r="K17" s="307"/>
      <c r="L17" s="307"/>
      <c r="M17" s="308"/>
    </row>
    <row r="18" spans="1:13" ht="46.5" customHeight="1" x14ac:dyDescent="0.25">
      <c r="A18" s="287"/>
      <c r="B18" s="288"/>
      <c r="C18" s="288"/>
      <c r="D18" s="288"/>
      <c r="E18" s="288"/>
      <c r="F18" s="288"/>
      <c r="G18" s="288"/>
      <c r="H18" s="288"/>
      <c r="I18" s="288"/>
      <c r="J18" s="288"/>
      <c r="K18" s="288"/>
      <c r="L18" s="288"/>
      <c r="M18" s="289"/>
    </row>
    <row r="19" spans="1:13" ht="16.5" customHeight="1" x14ac:dyDescent="0.25">
      <c r="A19" s="306" t="s">
        <v>17</v>
      </c>
      <c r="B19" s="307"/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8"/>
    </row>
    <row r="20" spans="1:13" ht="52.5" customHeight="1" thickBot="1" x14ac:dyDescent="0.3">
      <c r="A20" s="332"/>
      <c r="B20" s="333"/>
      <c r="C20" s="333"/>
      <c r="D20" s="333"/>
      <c r="E20" s="333"/>
      <c r="F20" s="333"/>
      <c r="G20" s="333"/>
      <c r="H20" s="333"/>
      <c r="I20" s="333"/>
      <c r="J20" s="333"/>
      <c r="K20" s="333"/>
      <c r="L20" s="333"/>
      <c r="M20" s="334"/>
    </row>
    <row r="21" spans="1:13" ht="30" customHeight="1" thickBot="1" x14ac:dyDescent="0.3">
      <c r="A21" s="359" t="s">
        <v>8</v>
      </c>
      <c r="B21" s="360"/>
      <c r="C21" s="360"/>
      <c r="D21" s="360"/>
      <c r="E21" s="360"/>
      <c r="F21" s="360"/>
      <c r="G21" s="360"/>
      <c r="H21" s="360"/>
      <c r="I21" s="360"/>
      <c r="J21" s="360"/>
      <c r="K21" s="360"/>
      <c r="L21" s="360"/>
      <c r="M21" s="361"/>
    </row>
    <row r="22" spans="1:13" ht="39" customHeight="1" x14ac:dyDescent="0.25">
      <c r="A22" s="311" t="s">
        <v>168</v>
      </c>
      <c r="B22" s="312"/>
      <c r="C22" s="313"/>
      <c r="D22" s="314"/>
      <c r="E22" s="315" t="s">
        <v>171</v>
      </c>
      <c r="F22" s="312"/>
      <c r="G22" s="316"/>
      <c r="H22" s="317"/>
      <c r="I22" s="315" t="s">
        <v>172</v>
      </c>
      <c r="J22" s="312"/>
      <c r="K22" s="318"/>
      <c r="L22" s="319"/>
      <c r="M22" s="373" t="s">
        <v>13</v>
      </c>
    </row>
    <row r="23" spans="1:13" ht="36.75" customHeight="1" x14ac:dyDescent="0.25">
      <c r="A23" s="342" t="s">
        <v>113</v>
      </c>
      <c r="B23" s="339"/>
      <c r="C23" s="371"/>
      <c r="D23" s="372"/>
      <c r="E23" s="338" t="s">
        <v>116</v>
      </c>
      <c r="F23" s="339"/>
      <c r="G23" s="369"/>
      <c r="H23" s="370"/>
      <c r="I23" s="338" t="s">
        <v>117</v>
      </c>
      <c r="J23" s="339"/>
      <c r="K23" s="367"/>
      <c r="L23" s="368"/>
      <c r="M23" s="374"/>
    </row>
    <row r="24" spans="1:13" ht="45" customHeight="1" x14ac:dyDescent="0.25">
      <c r="A24" s="342" t="s">
        <v>169</v>
      </c>
      <c r="B24" s="339"/>
      <c r="C24" s="340"/>
      <c r="D24" s="341"/>
      <c r="E24" s="338" t="s">
        <v>18</v>
      </c>
      <c r="F24" s="339"/>
      <c r="G24" s="343"/>
      <c r="H24" s="344"/>
      <c r="I24" s="338" t="s">
        <v>173</v>
      </c>
      <c r="J24" s="339"/>
      <c r="K24" s="376"/>
      <c r="L24" s="377"/>
      <c r="M24" s="374"/>
    </row>
    <row r="25" spans="1:13" s="106" customFormat="1" ht="52.5" customHeight="1" x14ac:dyDescent="0.25">
      <c r="A25" s="342" t="s">
        <v>112</v>
      </c>
      <c r="B25" s="339"/>
      <c r="C25" s="340"/>
      <c r="D25" s="341"/>
      <c r="E25" s="338" t="s">
        <v>163</v>
      </c>
      <c r="F25" s="339"/>
      <c r="G25" s="340"/>
      <c r="H25" s="341"/>
      <c r="I25" s="188" t="s">
        <v>189</v>
      </c>
      <c r="J25" s="188"/>
      <c r="K25" s="189"/>
      <c r="L25" s="189"/>
      <c r="M25" s="375"/>
    </row>
    <row r="26" spans="1:13" ht="55.5" customHeight="1" thickBot="1" x14ac:dyDescent="0.3">
      <c r="A26" s="335" t="s">
        <v>170</v>
      </c>
      <c r="B26" s="336"/>
      <c r="C26" s="336"/>
      <c r="D26" s="337"/>
      <c r="E26" s="362"/>
      <c r="F26" s="363"/>
      <c r="G26" s="363"/>
      <c r="H26" s="363"/>
      <c r="I26" s="363"/>
      <c r="J26" s="363"/>
      <c r="K26" s="363"/>
      <c r="L26" s="363"/>
      <c r="M26" s="364"/>
    </row>
    <row r="27" spans="1:13" ht="22.5" customHeight="1" thickBot="1" x14ac:dyDescent="0.3">
      <c r="A27" s="365" t="s">
        <v>22</v>
      </c>
      <c r="B27" s="239"/>
      <c r="C27" s="239"/>
      <c r="D27" s="239"/>
      <c r="E27" s="239"/>
      <c r="F27" s="239"/>
      <c r="G27" s="239"/>
      <c r="H27" s="239"/>
      <c r="I27" s="239"/>
      <c r="J27" s="239"/>
      <c r="K27" s="239"/>
      <c r="L27" s="239"/>
      <c r="M27" s="240"/>
    </row>
    <row r="28" spans="1:13" ht="65.25" customHeight="1" x14ac:dyDescent="0.25">
      <c r="A28" s="26" t="s">
        <v>23</v>
      </c>
      <c r="B28" s="345" t="s">
        <v>24</v>
      </c>
      <c r="C28" s="345"/>
      <c r="D28" s="345"/>
      <c r="E28" s="57" t="s">
        <v>25</v>
      </c>
      <c r="F28" s="57" t="s">
        <v>26</v>
      </c>
      <c r="G28" s="57" t="s">
        <v>27</v>
      </c>
      <c r="H28" s="57" t="s">
        <v>28</v>
      </c>
      <c r="I28" s="57" t="s">
        <v>29</v>
      </c>
      <c r="J28" s="27" t="s">
        <v>30</v>
      </c>
      <c r="K28" s="57" t="s">
        <v>51</v>
      </c>
      <c r="L28" s="345" t="s">
        <v>174</v>
      </c>
      <c r="M28" s="366"/>
    </row>
    <row r="29" spans="1:13" s="113" customFormat="1" ht="30" customHeight="1" x14ac:dyDescent="0.25">
      <c r="A29" s="107"/>
      <c r="B29" s="346"/>
      <c r="C29" s="347"/>
      <c r="D29" s="348"/>
      <c r="E29" s="108"/>
      <c r="F29" s="108"/>
      <c r="G29" s="73">
        <f>SUM(F29-E29)</f>
        <v>0</v>
      </c>
      <c r="H29" s="109"/>
      <c r="I29" s="110"/>
      <c r="J29" s="111"/>
      <c r="K29" s="112"/>
      <c r="L29" s="211"/>
      <c r="M29" s="293"/>
    </row>
    <row r="30" spans="1:13" s="113" customFormat="1" ht="30" customHeight="1" x14ac:dyDescent="0.25">
      <c r="A30" s="114"/>
      <c r="B30" s="207"/>
      <c r="C30" s="208"/>
      <c r="D30" s="209"/>
      <c r="E30" s="108"/>
      <c r="F30" s="108"/>
      <c r="G30" s="74">
        <f t="shared" ref="G30:G69" si="0">SUM(F30-E30)</f>
        <v>0</v>
      </c>
      <c r="H30" s="115"/>
      <c r="I30" s="110"/>
      <c r="J30" s="111"/>
      <c r="K30" s="112"/>
      <c r="L30" s="349"/>
      <c r="M30" s="350"/>
    </row>
    <row r="31" spans="1:13" s="113" customFormat="1" ht="30" customHeight="1" x14ac:dyDescent="0.25">
      <c r="A31" s="114"/>
      <c r="B31" s="207"/>
      <c r="C31" s="208"/>
      <c r="D31" s="209"/>
      <c r="E31" s="108"/>
      <c r="F31" s="108"/>
      <c r="G31" s="74">
        <f t="shared" si="0"/>
        <v>0</v>
      </c>
      <c r="H31" s="115"/>
      <c r="I31" s="110"/>
      <c r="J31" s="111"/>
      <c r="K31" s="112"/>
      <c r="L31" s="349"/>
      <c r="M31" s="350"/>
    </row>
    <row r="32" spans="1:13" s="113" customFormat="1" ht="30" customHeight="1" x14ac:dyDescent="0.25">
      <c r="A32" s="114"/>
      <c r="B32" s="207"/>
      <c r="C32" s="208"/>
      <c r="D32" s="209"/>
      <c r="E32" s="108"/>
      <c r="F32" s="108"/>
      <c r="G32" s="74">
        <f t="shared" si="0"/>
        <v>0</v>
      </c>
      <c r="H32" s="115"/>
      <c r="I32" s="110"/>
      <c r="J32" s="111"/>
      <c r="K32" s="112"/>
      <c r="L32" s="349"/>
      <c r="M32" s="350"/>
    </row>
    <row r="33" spans="1:13" s="113" customFormat="1" ht="30" customHeight="1" x14ac:dyDescent="0.25">
      <c r="A33" s="114"/>
      <c r="B33" s="207"/>
      <c r="C33" s="208"/>
      <c r="D33" s="209"/>
      <c r="E33" s="108"/>
      <c r="F33" s="108"/>
      <c r="G33" s="74">
        <f t="shared" si="0"/>
        <v>0</v>
      </c>
      <c r="H33" s="115"/>
      <c r="I33" s="110"/>
      <c r="J33" s="111"/>
      <c r="K33" s="112"/>
      <c r="L33" s="349"/>
      <c r="M33" s="350"/>
    </row>
    <row r="34" spans="1:13" s="113" customFormat="1" ht="30" customHeight="1" x14ac:dyDescent="0.25">
      <c r="A34" s="114"/>
      <c r="B34" s="207"/>
      <c r="C34" s="208"/>
      <c r="D34" s="209"/>
      <c r="E34" s="108"/>
      <c r="F34" s="108"/>
      <c r="G34" s="74">
        <f t="shared" si="0"/>
        <v>0</v>
      </c>
      <c r="H34" s="115"/>
      <c r="I34" s="110"/>
      <c r="J34" s="111"/>
      <c r="K34" s="112"/>
      <c r="L34" s="349"/>
      <c r="M34" s="350"/>
    </row>
    <row r="35" spans="1:13" s="113" customFormat="1" ht="30" customHeight="1" x14ac:dyDescent="0.25">
      <c r="A35" s="114"/>
      <c r="B35" s="207"/>
      <c r="C35" s="208"/>
      <c r="D35" s="209"/>
      <c r="E35" s="108"/>
      <c r="F35" s="108"/>
      <c r="G35" s="74">
        <f t="shared" si="0"/>
        <v>0</v>
      </c>
      <c r="H35" s="115"/>
      <c r="I35" s="110"/>
      <c r="J35" s="111"/>
      <c r="K35" s="112"/>
      <c r="L35" s="349"/>
      <c r="M35" s="350"/>
    </row>
    <row r="36" spans="1:13" s="113" customFormat="1" ht="30" customHeight="1" x14ac:dyDescent="0.25">
      <c r="A36" s="114"/>
      <c r="B36" s="207"/>
      <c r="C36" s="208"/>
      <c r="D36" s="209"/>
      <c r="E36" s="108"/>
      <c r="F36" s="108"/>
      <c r="G36" s="74">
        <f t="shared" si="0"/>
        <v>0</v>
      </c>
      <c r="H36" s="115"/>
      <c r="I36" s="110"/>
      <c r="J36" s="111"/>
      <c r="K36" s="112"/>
      <c r="L36" s="349"/>
      <c r="M36" s="350"/>
    </row>
    <row r="37" spans="1:13" s="113" customFormat="1" ht="30" customHeight="1" x14ac:dyDescent="0.25">
      <c r="A37" s="114"/>
      <c r="B37" s="207"/>
      <c r="C37" s="208"/>
      <c r="D37" s="209"/>
      <c r="E37" s="108"/>
      <c r="F37" s="108"/>
      <c r="G37" s="74">
        <f t="shared" si="0"/>
        <v>0</v>
      </c>
      <c r="H37" s="115"/>
      <c r="I37" s="110"/>
      <c r="J37" s="111"/>
      <c r="K37" s="112"/>
      <c r="L37" s="349"/>
      <c r="M37" s="350"/>
    </row>
    <row r="38" spans="1:13" s="113" customFormat="1" ht="30" customHeight="1" x14ac:dyDescent="0.25">
      <c r="A38" s="114"/>
      <c r="B38" s="207"/>
      <c r="C38" s="208"/>
      <c r="D38" s="209"/>
      <c r="E38" s="108"/>
      <c r="F38" s="108"/>
      <c r="G38" s="74">
        <f t="shared" si="0"/>
        <v>0</v>
      </c>
      <c r="H38" s="115"/>
      <c r="I38" s="110"/>
      <c r="J38" s="111"/>
      <c r="K38" s="112"/>
      <c r="L38" s="349"/>
      <c r="M38" s="350"/>
    </row>
    <row r="39" spans="1:13" ht="30" customHeight="1" x14ac:dyDescent="0.25">
      <c r="A39" s="114"/>
      <c r="B39" s="207"/>
      <c r="C39" s="208"/>
      <c r="D39" s="209"/>
      <c r="E39" s="108"/>
      <c r="F39" s="108"/>
      <c r="G39" s="74">
        <f t="shared" si="0"/>
        <v>0</v>
      </c>
      <c r="H39" s="115"/>
      <c r="I39" s="110"/>
      <c r="J39" s="111"/>
      <c r="K39" s="112"/>
      <c r="L39" s="349"/>
      <c r="M39" s="350"/>
    </row>
    <row r="40" spans="1:13" ht="30" customHeight="1" thickBot="1" x14ac:dyDescent="0.3">
      <c r="A40" s="114"/>
      <c r="B40" s="207"/>
      <c r="C40" s="208"/>
      <c r="D40" s="209"/>
      <c r="E40" s="108"/>
      <c r="F40" s="108"/>
      <c r="G40" s="74">
        <f t="shared" si="0"/>
        <v>0</v>
      </c>
      <c r="H40" s="115"/>
      <c r="I40" s="110"/>
      <c r="J40" s="111"/>
      <c r="K40" s="112"/>
      <c r="L40" s="349"/>
      <c r="M40" s="350"/>
    </row>
    <row r="41" spans="1:13" ht="30" hidden="1" customHeight="1" x14ac:dyDescent="0.25">
      <c r="A41" s="114"/>
      <c r="B41" s="207"/>
      <c r="C41" s="208"/>
      <c r="D41" s="209"/>
      <c r="E41" s="108"/>
      <c r="F41" s="108"/>
      <c r="G41" s="74">
        <f t="shared" si="0"/>
        <v>0</v>
      </c>
      <c r="H41" s="115"/>
      <c r="I41" s="110"/>
      <c r="J41" s="111"/>
      <c r="K41" s="112"/>
      <c r="L41" s="349"/>
      <c r="M41" s="350"/>
    </row>
    <row r="42" spans="1:13" ht="30" hidden="1" customHeight="1" x14ac:dyDescent="0.25">
      <c r="A42" s="114"/>
      <c r="B42" s="207"/>
      <c r="C42" s="208"/>
      <c r="D42" s="209"/>
      <c r="E42" s="108"/>
      <c r="F42" s="108"/>
      <c r="G42" s="74">
        <f t="shared" si="0"/>
        <v>0</v>
      </c>
      <c r="H42" s="115"/>
      <c r="I42" s="110"/>
      <c r="J42" s="111"/>
      <c r="K42" s="112"/>
      <c r="L42" s="349"/>
      <c r="M42" s="350"/>
    </row>
    <row r="43" spans="1:13" ht="30" hidden="1" customHeight="1" x14ac:dyDescent="0.25">
      <c r="A43" s="114"/>
      <c r="B43" s="207"/>
      <c r="C43" s="208"/>
      <c r="D43" s="209"/>
      <c r="E43" s="108"/>
      <c r="F43" s="108"/>
      <c r="G43" s="74">
        <f t="shared" si="0"/>
        <v>0</v>
      </c>
      <c r="H43" s="115"/>
      <c r="I43" s="110"/>
      <c r="J43" s="111"/>
      <c r="K43" s="112"/>
      <c r="L43" s="349"/>
      <c r="M43" s="350"/>
    </row>
    <row r="44" spans="1:13" ht="30" hidden="1" customHeight="1" x14ac:dyDescent="0.25">
      <c r="A44" s="114"/>
      <c r="B44" s="207"/>
      <c r="C44" s="208"/>
      <c r="D44" s="209"/>
      <c r="E44" s="108"/>
      <c r="F44" s="108"/>
      <c r="G44" s="74">
        <f t="shared" si="0"/>
        <v>0</v>
      </c>
      <c r="H44" s="115"/>
      <c r="I44" s="110"/>
      <c r="J44" s="111"/>
      <c r="K44" s="112"/>
      <c r="L44" s="349"/>
      <c r="M44" s="350"/>
    </row>
    <row r="45" spans="1:13" ht="30" hidden="1" customHeight="1" x14ac:dyDescent="0.25">
      <c r="A45" s="114"/>
      <c r="B45" s="207"/>
      <c r="C45" s="208"/>
      <c r="D45" s="209"/>
      <c r="E45" s="108"/>
      <c r="F45" s="108"/>
      <c r="G45" s="74">
        <f t="shared" si="0"/>
        <v>0</v>
      </c>
      <c r="H45" s="115"/>
      <c r="I45" s="110"/>
      <c r="J45" s="111"/>
      <c r="K45" s="112"/>
      <c r="L45" s="349"/>
      <c r="M45" s="350"/>
    </row>
    <row r="46" spans="1:13" ht="30" hidden="1" customHeight="1" x14ac:dyDescent="0.25">
      <c r="A46" s="114"/>
      <c r="B46" s="207"/>
      <c r="C46" s="208"/>
      <c r="D46" s="209"/>
      <c r="E46" s="108"/>
      <c r="F46" s="108"/>
      <c r="G46" s="74">
        <f t="shared" si="0"/>
        <v>0</v>
      </c>
      <c r="H46" s="115"/>
      <c r="I46" s="110"/>
      <c r="J46" s="111"/>
      <c r="K46" s="112"/>
      <c r="L46" s="349"/>
      <c r="M46" s="350"/>
    </row>
    <row r="47" spans="1:13" ht="30" hidden="1" customHeight="1" x14ac:dyDescent="0.25">
      <c r="A47" s="114"/>
      <c r="B47" s="207"/>
      <c r="C47" s="208"/>
      <c r="D47" s="209"/>
      <c r="E47" s="108"/>
      <c r="F47" s="108"/>
      <c r="G47" s="74">
        <f t="shared" si="0"/>
        <v>0</v>
      </c>
      <c r="H47" s="115"/>
      <c r="I47" s="110"/>
      <c r="J47" s="111"/>
      <c r="K47" s="112"/>
      <c r="L47" s="194"/>
      <c r="M47" s="195"/>
    </row>
    <row r="48" spans="1:13" ht="30" hidden="1" customHeight="1" x14ac:dyDescent="0.25">
      <c r="A48" s="114"/>
      <c r="B48" s="207"/>
      <c r="C48" s="208"/>
      <c r="D48" s="209"/>
      <c r="E48" s="108"/>
      <c r="F48" s="108"/>
      <c r="G48" s="74">
        <f t="shared" si="0"/>
        <v>0</v>
      </c>
      <c r="H48" s="115"/>
      <c r="I48" s="110"/>
      <c r="J48" s="169"/>
      <c r="K48" s="170"/>
      <c r="L48" s="194"/>
      <c r="M48" s="195"/>
    </row>
    <row r="49" spans="1:13" ht="30" hidden="1" customHeight="1" x14ac:dyDescent="0.25">
      <c r="A49" s="114"/>
      <c r="B49" s="207"/>
      <c r="C49" s="208"/>
      <c r="D49" s="209"/>
      <c r="E49" s="108"/>
      <c r="F49" s="108"/>
      <c r="G49" s="74">
        <f t="shared" si="0"/>
        <v>0</v>
      </c>
      <c r="H49" s="115"/>
      <c r="I49" s="110"/>
      <c r="J49" s="169"/>
      <c r="K49" s="170"/>
      <c r="L49" s="194"/>
      <c r="M49" s="195"/>
    </row>
    <row r="50" spans="1:13" ht="30" hidden="1" customHeight="1" x14ac:dyDescent="0.25">
      <c r="A50" s="114"/>
      <c r="B50" s="207"/>
      <c r="C50" s="208"/>
      <c r="D50" s="209"/>
      <c r="E50" s="108"/>
      <c r="F50" s="108"/>
      <c r="G50" s="74">
        <f t="shared" si="0"/>
        <v>0</v>
      </c>
      <c r="H50" s="115"/>
      <c r="I50" s="110"/>
      <c r="J50" s="169"/>
      <c r="K50" s="170"/>
      <c r="L50" s="194"/>
      <c r="M50" s="195"/>
    </row>
    <row r="51" spans="1:13" ht="30" hidden="1" customHeight="1" x14ac:dyDescent="0.25">
      <c r="A51" s="114"/>
      <c r="B51" s="207"/>
      <c r="C51" s="208"/>
      <c r="D51" s="209"/>
      <c r="E51" s="108"/>
      <c r="F51" s="108"/>
      <c r="G51" s="74">
        <f t="shared" si="0"/>
        <v>0</v>
      </c>
      <c r="H51" s="115"/>
      <c r="I51" s="110"/>
      <c r="J51" s="169"/>
      <c r="K51" s="170"/>
      <c r="L51" s="194"/>
      <c r="M51" s="195"/>
    </row>
    <row r="52" spans="1:13" ht="30" hidden="1" customHeight="1" x14ac:dyDescent="0.25">
      <c r="A52" s="114"/>
      <c r="B52" s="207"/>
      <c r="C52" s="208"/>
      <c r="D52" s="209"/>
      <c r="E52" s="108"/>
      <c r="F52" s="108"/>
      <c r="G52" s="74">
        <f t="shared" si="0"/>
        <v>0</v>
      </c>
      <c r="H52" s="115"/>
      <c r="I52" s="110"/>
      <c r="J52" s="169"/>
      <c r="K52" s="170"/>
      <c r="L52" s="194"/>
      <c r="M52" s="195"/>
    </row>
    <row r="53" spans="1:13" ht="30" hidden="1" customHeight="1" x14ac:dyDescent="0.25">
      <c r="A53" s="114"/>
      <c r="B53" s="207"/>
      <c r="C53" s="208"/>
      <c r="D53" s="209"/>
      <c r="E53" s="108"/>
      <c r="F53" s="108"/>
      <c r="G53" s="74">
        <f t="shared" si="0"/>
        <v>0</v>
      </c>
      <c r="H53" s="115"/>
      <c r="I53" s="110"/>
      <c r="J53" s="169"/>
      <c r="K53" s="170"/>
      <c r="L53" s="194"/>
      <c r="M53" s="195"/>
    </row>
    <row r="54" spans="1:13" ht="30" hidden="1" customHeight="1" x14ac:dyDescent="0.25">
      <c r="A54" s="114"/>
      <c r="B54" s="207"/>
      <c r="C54" s="208"/>
      <c r="D54" s="209"/>
      <c r="E54" s="108"/>
      <c r="F54" s="108"/>
      <c r="G54" s="74">
        <f t="shared" si="0"/>
        <v>0</v>
      </c>
      <c r="H54" s="115"/>
      <c r="I54" s="110"/>
      <c r="J54" s="169"/>
      <c r="K54" s="170"/>
      <c r="L54" s="194"/>
      <c r="M54" s="195"/>
    </row>
    <row r="55" spans="1:13" ht="30" hidden="1" customHeight="1" x14ac:dyDescent="0.25">
      <c r="A55" s="114"/>
      <c r="B55" s="207"/>
      <c r="C55" s="208"/>
      <c r="D55" s="209"/>
      <c r="E55" s="108"/>
      <c r="F55" s="108"/>
      <c r="G55" s="74">
        <f t="shared" si="0"/>
        <v>0</v>
      </c>
      <c r="H55" s="115"/>
      <c r="I55" s="110"/>
      <c r="J55" s="169"/>
      <c r="K55" s="170"/>
      <c r="L55" s="194"/>
      <c r="M55" s="195"/>
    </row>
    <row r="56" spans="1:13" ht="30" hidden="1" customHeight="1" x14ac:dyDescent="0.25">
      <c r="A56" s="114"/>
      <c r="B56" s="207"/>
      <c r="C56" s="208"/>
      <c r="D56" s="209"/>
      <c r="E56" s="108"/>
      <c r="F56" s="108"/>
      <c r="G56" s="74">
        <f t="shared" si="0"/>
        <v>0</v>
      </c>
      <c r="H56" s="115"/>
      <c r="I56" s="110"/>
      <c r="J56" s="169"/>
      <c r="K56" s="170"/>
      <c r="L56" s="194"/>
      <c r="M56" s="195"/>
    </row>
    <row r="57" spans="1:13" ht="30" hidden="1" customHeight="1" x14ac:dyDescent="0.25">
      <c r="A57" s="114"/>
      <c r="B57" s="207"/>
      <c r="C57" s="208"/>
      <c r="D57" s="209"/>
      <c r="E57" s="108"/>
      <c r="F57" s="108"/>
      <c r="G57" s="74">
        <f t="shared" si="0"/>
        <v>0</v>
      </c>
      <c r="H57" s="115"/>
      <c r="I57" s="110"/>
      <c r="J57" s="169"/>
      <c r="K57" s="170"/>
      <c r="L57" s="194"/>
      <c r="M57" s="195"/>
    </row>
    <row r="58" spans="1:13" ht="30" hidden="1" customHeight="1" x14ac:dyDescent="0.25">
      <c r="A58" s="114"/>
      <c r="B58" s="207"/>
      <c r="C58" s="208"/>
      <c r="D58" s="209"/>
      <c r="E58" s="108"/>
      <c r="F58" s="108"/>
      <c r="G58" s="74">
        <f t="shared" si="0"/>
        <v>0</v>
      </c>
      <c r="H58" s="115"/>
      <c r="I58" s="110"/>
      <c r="J58" s="169"/>
      <c r="K58" s="170"/>
      <c r="L58" s="194"/>
      <c r="M58" s="195"/>
    </row>
    <row r="59" spans="1:13" ht="30" hidden="1" customHeight="1" x14ac:dyDescent="0.25">
      <c r="A59" s="114"/>
      <c r="B59" s="207"/>
      <c r="C59" s="208"/>
      <c r="D59" s="209"/>
      <c r="E59" s="108"/>
      <c r="F59" s="108"/>
      <c r="G59" s="74">
        <f t="shared" si="0"/>
        <v>0</v>
      </c>
      <c r="H59" s="115"/>
      <c r="I59" s="110"/>
      <c r="J59" s="111"/>
      <c r="K59" s="112"/>
      <c r="L59" s="349"/>
      <c r="M59" s="350"/>
    </row>
    <row r="60" spans="1:13" ht="30" hidden="1" customHeight="1" x14ac:dyDescent="0.25">
      <c r="A60" s="114"/>
      <c r="B60" s="207"/>
      <c r="C60" s="208"/>
      <c r="D60" s="209"/>
      <c r="E60" s="108"/>
      <c r="F60" s="108"/>
      <c r="G60" s="74">
        <f t="shared" si="0"/>
        <v>0</v>
      </c>
      <c r="H60" s="115"/>
      <c r="I60" s="110"/>
      <c r="J60" s="111"/>
      <c r="K60" s="112"/>
      <c r="L60" s="349"/>
      <c r="M60" s="350"/>
    </row>
    <row r="61" spans="1:13" ht="30" hidden="1" customHeight="1" x14ac:dyDescent="0.25">
      <c r="A61" s="114"/>
      <c r="B61" s="207"/>
      <c r="C61" s="208"/>
      <c r="D61" s="209"/>
      <c r="E61" s="108"/>
      <c r="F61" s="108"/>
      <c r="G61" s="74">
        <f t="shared" si="0"/>
        <v>0</v>
      </c>
      <c r="H61" s="115"/>
      <c r="I61" s="110"/>
      <c r="J61" s="111"/>
      <c r="K61" s="112"/>
      <c r="L61" s="349"/>
      <c r="M61" s="350"/>
    </row>
    <row r="62" spans="1:13" ht="30" hidden="1" customHeight="1" x14ac:dyDescent="0.25">
      <c r="A62" s="114"/>
      <c r="B62" s="207"/>
      <c r="C62" s="208"/>
      <c r="D62" s="209"/>
      <c r="E62" s="108"/>
      <c r="F62" s="108"/>
      <c r="G62" s="74">
        <f t="shared" si="0"/>
        <v>0</v>
      </c>
      <c r="H62" s="115"/>
      <c r="I62" s="110"/>
      <c r="J62" s="111"/>
      <c r="K62" s="112"/>
      <c r="L62" s="349"/>
      <c r="M62" s="350"/>
    </row>
    <row r="63" spans="1:13" ht="30" hidden="1" customHeight="1" x14ac:dyDescent="0.25">
      <c r="A63" s="114"/>
      <c r="B63" s="207"/>
      <c r="C63" s="208"/>
      <c r="D63" s="209"/>
      <c r="E63" s="108"/>
      <c r="F63" s="108"/>
      <c r="G63" s="74">
        <f t="shared" si="0"/>
        <v>0</v>
      </c>
      <c r="H63" s="115"/>
      <c r="I63" s="110"/>
      <c r="J63" s="111"/>
      <c r="K63" s="112"/>
      <c r="L63" s="349"/>
      <c r="M63" s="350"/>
    </row>
    <row r="64" spans="1:13" ht="30" hidden="1" customHeight="1" x14ac:dyDescent="0.25">
      <c r="A64" s="114"/>
      <c r="B64" s="207"/>
      <c r="C64" s="208"/>
      <c r="D64" s="209"/>
      <c r="E64" s="108"/>
      <c r="F64" s="108"/>
      <c r="G64" s="74">
        <f t="shared" si="0"/>
        <v>0</v>
      </c>
      <c r="H64" s="115"/>
      <c r="I64" s="110"/>
      <c r="J64" s="111"/>
      <c r="K64" s="112"/>
      <c r="L64" s="349"/>
      <c r="M64" s="350"/>
    </row>
    <row r="65" spans="1:13" ht="30" hidden="1" customHeight="1" x14ac:dyDescent="0.25">
      <c r="A65" s="114"/>
      <c r="B65" s="207"/>
      <c r="C65" s="208"/>
      <c r="D65" s="209"/>
      <c r="E65" s="108"/>
      <c r="F65" s="108"/>
      <c r="G65" s="74">
        <f t="shared" si="0"/>
        <v>0</v>
      </c>
      <c r="H65" s="115"/>
      <c r="I65" s="110"/>
      <c r="J65" s="111"/>
      <c r="K65" s="112"/>
      <c r="L65" s="349"/>
      <c r="M65" s="350"/>
    </row>
    <row r="66" spans="1:13" ht="30" hidden="1" customHeight="1" x14ac:dyDescent="0.25">
      <c r="A66" s="114"/>
      <c r="B66" s="207"/>
      <c r="C66" s="208"/>
      <c r="D66" s="209"/>
      <c r="E66" s="108"/>
      <c r="F66" s="108"/>
      <c r="G66" s="74">
        <f t="shared" si="0"/>
        <v>0</v>
      </c>
      <c r="H66" s="115"/>
      <c r="I66" s="110"/>
      <c r="J66" s="111"/>
      <c r="K66" s="112"/>
      <c r="L66" s="349"/>
      <c r="M66" s="350"/>
    </row>
    <row r="67" spans="1:13" ht="30" hidden="1" customHeight="1" x14ac:dyDescent="0.25">
      <c r="A67" s="114"/>
      <c r="B67" s="207"/>
      <c r="C67" s="208"/>
      <c r="D67" s="209"/>
      <c r="E67" s="108"/>
      <c r="F67" s="108"/>
      <c r="G67" s="74">
        <f t="shared" si="0"/>
        <v>0</v>
      </c>
      <c r="H67" s="115"/>
      <c r="I67" s="110"/>
      <c r="J67" s="111"/>
      <c r="K67" s="112"/>
      <c r="L67" s="349"/>
      <c r="M67" s="350"/>
    </row>
    <row r="68" spans="1:13" ht="30" hidden="1" customHeight="1" x14ac:dyDescent="0.25">
      <c r="A68" s="114"/>
      <c r="B68" s="207"/>
      <c r="C68" s="208"/>
      <c r="D68" s="209"/>
      <c r="E68" s="108"/>
      <c r="F68" s="108"/>
      <c r="G68" s="74">
        <f t="shared" si="0"/>
        <v>0</v>
      </c>
      <c r="H68" s="115"/>
      <c r="I68" s="110"/>
      <c r="J68" s="111"/>
      <c r="K68" s="112"/>
      <c r="L68" s="349"/>
      <c r="M68" s="350"/>
    </row>
    <row r="69" spans="1:13" ht="30" hidden="1" customHeight="1" thickBot="1" x14ac:dyDescent="0.3">
      <c r="A69" s="114"/>
      <c r="B69" s="207"/>
      <c r="C69" s="208"/>
      <c r="D69" s="209"/>
      <c r="E69" s="108"/>
      <c r="F69" s="108"/>
      <c r="G69" s="74">
        <f t="shared" si="0"/>
        <v>0</v>
      </c>
      <c r="H69" s="116"/>
      <c r="I69" s="110"/>
      <c r="J69" s="117"/>
      <c r="K69" s="118"/>
      <c r="L69" s="395"/>
      <c r="M69" s="396"/>
    </row>
    <row r="70" spans="1:13" s="120" customFormat="1" ht="84.75" customHeight="1" thickBot="1" x14ac:dyDescent="0.3">
      <c r="A70" s="301" t="s">
        <v>91</v>
      </c>
      <c r="B70" s="302"/>
      <c r="C70" s="302"/>
      <c r="D70" s="302"/>
      <c r="E70" s="302"/>
      <c r="F70" s="302"/>
      <c r="G70" s="302"/>
      <c r="H70" s="75" t="s">
        <v>90</v>
      </c>
      <c r="I70" s="119"/>
      <c r="J70" s="76" t="s">
        <v>175</v>
      </c>
      <c r="K70" s="299"/>
      <c r="L70" s="299"/>
      <c r="M70" s="300"/>
    </row>
    <row r="71" spans="1:13" s="120" customFormat="1" ht="48" customHeight="1" thickBot="1" x14ac:dyDescent="0.3">
      <c r="A71" s="227" t="s">
        <v>92</v>
      </c>
      <c r="B71" s="228"/>
      <c r="C71" s="228"/>
      <c r="D71" s="228"/>
      <c r="E71" s="228"/>
      <c r="F71" s="228"/>
      <c r="G71" s="296"/>
      <c r="H71" s="297"/>
      <c r="I71" s="297"/>
      <c r="J71" s="297"/>
      <c r="K71" s="297"/>
      <c r="L71" s="297"/>
      <c r="M71" s="298"/>
    </row>
    <row r="72" spans="1:13" ht="3" customHeight="1" x14ac:dyDescent="0.25">
      <c r="A72" s="215" t="s">
        <v>72</v>
      </c>
      <c r="B72" s="397"/>
      <c r="C72" s="397"/>
      <c r="D72" s="397"/>
      <c r="E72" s="397"/>
      <c r="F72" s="397"/>
      <c r="G72" s="398"/>
      <c r="H72" s="398"/>
      <c r="I72" s="398"/>
      <c r="J72" s="398"/>
      <c r="K72" s="398"/>
      <c r="L72" s="398"/>
      <c r="M72" s="399"/>
    </row>
    <row r="73" spans="1:13" ht="24" customHeight="1" thickBot="1" x14ac:dyDescent="0.3">
      <c r="A73" s="400"/>
      <c r="B73" s="401"/>
      <c r="C73" s="401"/>
      <c r="D73" s="401"/>
      <c r="E73" s="401"/>
      <c r="F73" s="401"/>
      <c r="G73" s="401"/>
      <c r="H73" s="401"/>
      <c r="I73" s="401"/>
      <c r="J73" s="401"/>
      <c r="K73" s="401"/>
      <c r="L73" s="401"/>
      <c r="M73" s="402"/>
    </row>
    <row r="74" spans="1:13" ht="37.5" customHeight="1" x14ac:dyDescent="0.25">
      <c r="A74" s="387" t="s">
        <v>176</v>
      </c>
      <c r="B74" s="388"/>
      <c r="C74" s="388"/>
      <c r="D74" s="77" t="s">
        <v>64</v>
      </c>
      <c r="E74" s="57" t="s">
        <v>60</v>
      </c>
      <c r="F74" s="27" t="s">
        <v>59</v>
      </c>
      <c r="G74" s="78" t="s">
        <v>63</v>
      </c>
      <c r="H74" s="393" t="s">
        <v>66</v>
      </c>
      <c r="I74" s="239"/>
      <c r="J74" s="239"/>
      <c r="K74" s="239"/>
      <c r="L74" s="239"/>
      <c r="M74" s="240"/>
    </row>
    <row r="75" spans="1:13" ht="33.75" customHeight="1" x14ac:dyDescent="0.25">
      <c r="A75" s="389"/>
      <c r="B75" s="390"/>
      <c r="C75" s="390"/>
      <c r="D75" s="79" t="s">
        <v>57</v>
      </c>
      <c r="E75" s="81">
        <v>20</v>
      </c>
      <c r="F75" s="121"/>
      <c r="G75" s="83">
        <f>SUM(F75*E75)</f>
        <v>0</v>
      </c>
      <c r="H75" s="211"/>
      <c r="I75" s="211"/>
      <c r="J75" s="211"/>
      <c r="K75" s="211"/>
      <c r="L75" s="211"/>
      <c r="M75" s="293"/>
    </row>
    <row r="76" spans="1:13" ht="33.75" customHeight="1" x14ac:dyDescent="0.25">
      <c r="A76" s="389"/>
      <c r="B76" s="390"/>
      <c r="C76" s="390"/>
      <c r="D76" s="79" t="s">
        <v>65</v>
      </c>
      <c r="E76" s="81">
        <v>0.43</v>
      </c>
      <c r="F76" s="122"/>
      <c r="G76" s="83">
        <f>SUM(F76*E76)</f>
        <v>0</v>
      </c>
      <c r="H76" s="211"/>
      <c r="I76" s="211"/>
      <c r="J76" s="211"/>
      <c r="K76" s="211"/>
      <c r="L76" s="211"/>
      <c r="M76" s="293"/>
    </row>
    <row r="77" spans="1:13" ht="33.75" customHeight="1" x14ac:dyDescent="0.25">
      <c r="A77" s="389"/>
      <c r="B77" s="390"/>
      <c r="C77" s="390"/>
      <c r="D77" s="79" t="s">
        <v>62</v>
      </c>
      <c r="E77" s="123"/>
      <c r="F77" s="122"/>
      <c r="G77" s="83">
        <f>SUM(F77*E77)</f>
        <v>0</v>
      </c>
      <c r="H77" s="211"/>
      <c r="I77" s="211"/>
      <c r="J77" s="211"/>
      <c r="K77" s="211"/>
      <c r="L77" s="211"/>
      <c r="M77" s="293"/>
    </row>
    <row r="78" spans="1:13" ht="33.75" customHeight="1" x14ac:dyDescent="0.25">
      <c r="A78" s="389"/>
      <c r="B78" s="390"/>
      <c r="C78" s="390"/>
      <c r="D78" s="79" t="s">
        <v>58</v>
      </c>
      <c r="E78" s="124"/>
      <c r="F78" s="122"/>
      <c r="G78" s="83">
        <f>SUM(F78*E78 )</f>
        <v>0</v>
      </c>
      <c r="H78" s="211"/>
      <c r="I78" s="211"/>
      <c r="J78" s="211"/>
      <c r="K78" s="211"/>
      <c r="L78" s="211"/>
      <c r="M78" s="293"/>
    </row>
    <row r="79" spans="1:13" ht="33.75" customHeight="1" x14ac:dyDescent="0.25">
      <c r="A79" s="389"/>
      <c r="B79" s="390"/>
      <c r="C79" s="390"/>
      <c r="D79" s="79" t="s">
        <v>61</v>
      </c>
      <c r="E79" s="81">
        <v>125</v>
      </c>
      <c r="F79" s="122"/>
      <c r="G79" s="83">
        <f>SUM(F79*E79)</f>
        <v>0</v>
      </c>
      <c r="H79" s="211"/>
      <c r="I79" s="211"/>
      <c r="J79" s="211"/>
      <c r="K79" s="211"/>
      <c r="L79" s="211"/>
      <c r="M79" s="293"/>
    </row>
    <row r="80" spans="1:13" ht="45" customHeight="1" thickBot="1" x14ac:dyDescent="0.3">
      <c r="A80" s="391"/>
      <c r="B80" s="392"/>
      <c r="C80" s="392"/>
      <c r="D80" s="80" t="s">
        <v>94</v>
      </c>
      <c r="E80" s="82">
        <v>10</v>
      </c>
      <c r="F80" s="125"/>
      <c r="G80" s="84">
        <f>SUM(F80*E80)</f>
        <v>0</v>
      </c>
      <c r="H80" s="358"/>
      <c r="I80" s="358"/>
      <c r="J80" s="358"/>
      <c r="K80" s="358"/>
      <c r="L80" s="358"/>
      <c r="M80" s="394"/>
    </row>
    <row r="81" spans="1:14" ht="21" customHeight="1" thickBot="1" x14ac:dyDescent="0.3">
      <c r="A81" s="196" t="s">
        <v>67</v>
      </c>
      <c r="B81" s="197"/>
      <c r="C81" s="197"/>
      <c r="D81" s="198"/>
      <c r="E81" s="198"/>
      <c r="F81" s="198"/>
      <c r="G81" s="198"/>
      <c r="H81" s="198"/>
      <c r="I81" s="198"/>
      <c r="J81" s="198"/>
      <c r="K81" s="198"/>
      <c r="L81" s="214"/>
      <c r="M81" s="137">
        <f>SUM(G75:G80)</f>
        <v>0</v>
      </c>
    </row>
    <row r="82" spans="1:14" ht="2.25" customHeight="1" x14ac:dyDescent="0.25">
      <c r="A82" s="215" t="s">
        <v>68</v>
      </c>
      <c r="B82" s="216"/>
      <c r="C82" s="216"/>
      <c r="D82" s="216"/>
      <c r="E82" s="216"/>
      <c r="F82" s="216"/>
      <c r="G82" s="216"/>
      <c r="H82" s="216"/>
      <c r="I82" s="216"/>
      <c r="J82" s="216"/>
      <c r="K82" s="216"/>
      <c r="L82" s="216"/>
      <c r="M82" s="217"/>
    </row>
    <row r="83" spans="1:14" ht="23.25" customHeight="1" thickBot="1" x14ac:dyDescent="0.3">
      <c r="A83" s="218"/>
      <c r="B83" s="219"/>
      <c r="C83" s="219"/>
      <c r="D83" s="219"/>
      <c r="E83" s="219"/>
      <c r="F83" s="219"/>
      <c r="G83" s="219"/>
      <c r="H83" s="219"/>
      <c r="I83" s="219"/>
      <c r="J83" s="219"/>
      <c r="K83" s="219"/>
      <c r="L83" s="219"/>
      <c r="M83" s="220"/>
    </row>
    <row r="84" spans="1:14" ht="48.75" customHeight="1" thickBot="1" x14ac:dyDescent="0.3">
      <c r="A84" s="351" t="s">
        <v>177</v>
      </c>
      <c r="B84" s="352"/>
      <c r="C84" s="352"/>
      <c r="D84" s="230" t="s">
        <v>69</v>
      </c>
      <c r="E84" s="231"/>
      <c r="F84" s="231"/>
      <c r="G84" s="231"/>
      <c r="H84" s="231"/>
      <c r="I84" s="231"/>
      <c r="J84" s="231"/>
      <c r="K84" s="85" t="s">
        <v>71</v>
      </c>
      <c r="L84" s="85" t="s">
        <v>70</v>
      </c>
      <c r="M84" s="86" t="s">
        <v>63</v>
      </c>
    </row>
    <row r="85" spans="1:14" ht="15" customHeight="1" x14ac:dyDescent="0.25">
      <c r="A85" s="353"/>
      <c r="B85" s="354"/>
      <c r="C85" s="354"/>
      <c r="D85" s="212"/>
      <c r="E85" s="213"/>
      <c r="F85" s="213"/>
      <c r="G85" s="213"/>
      <c r="H85" s="213"/>
      <c r="I85" s="213"/>
      <c r="J85" s="213"/>
      <c r="K85" s="126"/>
      <c r="L85" s="127"/>
      <c r="M85" s="87">
        <f>SUM(L85*K85)</f>
        <v>0</v>
      </c>
    </row>
    <row r="86" spans="1:14" ht="15" customHeight="1" x14ac:dyDescent="0.25">
      <c r="A86" s="353"/>
      <c r="B86" s="354"/>
      <c r="C86" s="354"/>
      <c r="D86" s="210"/>
      <c r="E86" s="211"/>
      <c r="F86" s="211"/>
      <c r="G86" s="211"/>
      <c r="H86" s="211"/>
      <c r="I86" s="211"/>
      <c r="J86" s="211"/>
      <c r="K86" s="128"/>
      <c r="L86" s="129"/>
      <c r="M86" s="88">
        <f t="shared" ref="M86:M94" si="1">SUM(L86*K86)</f>
        <v>0</v>
      </c>
    </row>
    <row r="87" spans="1:14" ht="15" customHeight="1" x14ac:dyDescent="0.25">
      <c r="A87" s="353"/>
      <c r="B87" s="354"/>
      <c r="C87" s="354"/>
      <c r="D87" s="210"/>
      <c r="E87" s="211"/>
      <c r="F87" s="211"/>
      <c r="G87" s="211"/>
      <c r="H87" s="211"/>
      <c r="I87" s="211"/>
      <c r="J87" s="211"/>
      <c r="K87" s="128"/>
      <c r="L87" s="129"/>
      <c r="M87" s="88">
        <f t="shared" si="1"/>
        <v>0</v>
      </c>
    </row>
    <row r="88" spans="1:14" ht="15" customHeight="1" x14ac:dyDescent="0.25">
      <c r="A88" s="353"/>
      <c r="B88" s="354"/>
      <c r="C88" s="354"/>
      <c r="D88" s="210"/>
      <c r="E88" s="211"/>
      <c r="F88" s="211"/>
      <c r="G88" s="211"/>
      <c r="H88" s="211"/>
      <c r="I88" s="211"/>
      <c r="J88" s="211"/>
      <c r="K88" s="128"/>
      <c r="L88" s="129"/>
      <c r="M88" s="88">
        <f t="shared" si="1"/>
        <v>0</v>
      </c>
    </row>
    <row r="89" spans="1:14" ht="15" customHeight="1" x14ac:dyDescent="0.25">
      <c r="A89" s="353"/>
      <c r="B89" s="354"/>
      <c r="C89" s="354"/>
      <c r="D89" s="210"/>
      <c r="E89" s="211"/>
      <c r="F89" s="211"/>
      <c r="G89" s="211"/>
      <c r="H89" s="211"/>
      <c r="I89" s="211"/>
      <c r="J89" s="211"/>
      <c r="K89" s="128"/>
      <c r="L89" s="129"/>
      <c r="M89" s="88">
        <f t="shared" si="1"/>
        <v>0</v>
      </c>
    </row>
    <row r="90" spans="1:14" ht="15" customHeight="1" x14ac:dyDescent="0.25">
      <c r="A90" s="353"/>
      <c r="B90" s="354"/>
      <c r="C90" s="354"/>
      <c r="D90" s="210"/>
      <c r="E90" s="211"/>
      <c r="F90" s="211"/>
      <c r="G90" s="211"/>
      <c r="H90" s="211"/>
      <c r="I90" s="211"/>
      <c r="J90" s="211"/>
      <c r="K90" s="128"/>
      <c r="L90" s="129"/>
      <c r="M90" s="88">
        <f t="shared" si="1"/>
        <v>0</v>
      </c>
    </row>
    <row r="91" spans="1:14" ht="15" customHeight="1" x14ac:dyDescent="0.25">
      <c r="A91" s="353"/>
      <c r="B91" s="354"/>
      <c r="C91" s="354"/>
      <c r="D91" s="210"/>
      <c r="E91" s="211"/>
      <c r="F91" s="211"/>
      <c r="G91" s="211"/>
      <c r="H91" s="211"/>
      <c r="I91" s="211"/>
      <c r="J91" s="211"/>
      <c r="K91" s="128"/>
      <c r="L91" s="129"/>
      <c r="M91" s="88">
        <f t="shared" si="1"/>
        <v>0</v>
      </c>
    </row>
    <row r="92" spans="1:14" ht="15" customHeight="1" x14ac:dyDescent="0.25">
      <c r="A92" s="353"/>
      <c r="B92" s="354"/>
      <c r="C92" s="354"/>
      <c r="D92" s="210"/>
      <c r="E92" s="211"/>
      <c r="F92" s="211"/>
      <c r="G92" s="211"/>
      <c r="H92" s="211"/>
      <c r="I92" s="211"/>
      <c r="J92" s="211"/>
      <c r="K92" s="128"/>
      <c r="L92" s="129"/>
      <c r="M92" s="88">
        <f t="shared" si="1"/>
        <v>0</v>
      </c>
    </row>
    <row r="93" spans="1:14" ht="15" customHeight="1" x14ac:dyDescent="0.25">
      <c r="A93" s="353"/>
      <c r="B93" s="354"/>
      <c r="C93" s="354"/>
      <c r="D93" s="210"/>
      <c r="E93" s="211"/>
      <c r="F93" s="211"/>
      <c r="G93" s="211"/>
      <c r="H93" s="211"/>
      <c r="I93" s="211"/>
      <c r="J93" s="211"/>
      <c r="K93" s="128"/>
      <c r="L93" s="129"/>
      <c r="M93" s="88">
        <f t="shared" si="1"/>
        <v>0</v>
      </c>
    </row>
    <row r="94" spans="1:14" ht="15" customHeight="1" thickBot="1" x14ac:dyDescent="0.3">
      <c r="A94" s="355"/>
      <c r="B94" s="356"/>
      <c r="C94" s="356"/>
      <c r="D94" s="357"/>
      <c r="E94" s="358"/>
      <c r="F94" s="358"/>
      <c r="G94" s="358"/>
      <c r="H94" s="358"/>
      <c r="I94" s="358"/>
      <c r="J94" s="358"/>
      <c r="K94" s="130"/>
      <c r="L94" s="131"/>
      <c r="M94" s="89">
        <f t="shared" si="1"/>
        <v>0</v>
      </c>
    </row>
    <row r="95" spans="1:14" ht="18.75" customHeight="1" thickBot="1" x14ac:dyDescent="0.3">
      <c r="A95" s="196" t="s">
        <v>67</v>
      </c>
      <c r="B95" s="403"/>
      <c r="C95" s="403"/>
      <c r="D95" s="404"/>
      <c r="E95" s="404"/>
      <c r="F95" s="404"/>
      <c r="G95" s="404"/>
      <c r="H95" s="404"/>
      <c r="I95" s="404"/>
      <c r="J95" s="404"/>
      <c r="K95" s="404"/>
      <c r="L95" s="404"/>
      <c r="M95" s="90">
        <f>SUM(M85:M94)</f>
        <v>0</v>
      </c>
    </row>
    <row r="96" spans="1:14" ht="19.5" customHeight="1" thickBot="1" x14ac:dyDescent="0.3">
      <c r="A96" s="199" t="s">
        <v>118</v>
      </c>
      <c r="B96" s="200"/>
      <c r="C96" s="200"/>
      <c r="D96" s="381"/>
      <c r="E96" s="378"/>
      <c r="F96" s="379"/>
      <c r="G96" s="379"/>
      <c r="H96" s="379"/>
      <c r="I96" s="379"/>
      <c r="J96" s="379"/>
      <c r="K96" s="379"/>
      <c r="L96" s="379"/>
      <c r="M96" s="380"/>
      <c r="N96" s="132"/>
    </row>
    <row r="97" spans="1:13" ht="17.25" customHeight="1" thickBot="1" x14ac:dyDescent="0.3">
      <c r="A97" s="215" t="s">
        <v>73</v>
      </c>
      <c r="B97" s="405"/>
      <c r="C97" s="405"/>
      <c r="D97" s="405"/>
      <c r="E97" s="405"/>
      <c r="F97" s="405"/>
      <c r="G97" s="405"/>
      <c r="H97" s="405"/>
      <c r="I97" s="405"/>
      <c r="J97" s="405"/>
      <c r="K97" s="405"/>
      <c r="L97" s="405"/>
      <c r="M97" s="406"/>
    </row>
    <row r="98" spans="1:13" ht="54" customHeight="1" thickBot="1" x14ac:dyDescent="0.3">
      <c r="A98" s="351" t="s">
        <v>178</v>
      </c>
      <c r="B98" s="352"/>
      <c r="C98" s="352"/>
      <c r="D98" s="230" t="s">
        <v>69</v>
      </c>
      <c r="E98" s="231"/>
      <c r="F98" s="231"/>
      <c r="G98" s="231"/>
      <c r="H98" s="231"/>
      <c r="I98" s="231"/>
      <c r="J98" s="382"/>
      <c r="K98" s="91" t="s">
        <v>74</v>
      </c>
      <c r="L98" s="290" t="s">
        <v>66</v>
      </c>
      <c r="M98" s="291"/>
    </row>
    <row r="99" spans="1:13" ht="16.5" customHeight="1" x14ac:dyDescent="0.25">
      <c r="A99" s="353"/>
      <c r="B99" s="354"/>
      <c r="C99" s="354"/>
      <c r="D99" s="212"/>
      <c r="E99" s="213"/>
      <c r="F99" s="213"/>
      <c r="G99" s="213"/>
      <c r="H99" s="213"/>
      <c r="I99" s="213"/>
      <c r="J99" s="213"/>
      <c r="K99" s="133"/>
      <c r="L99" s="213"/>
      <c r="M99" s="292"/>
    </row>
    <row r="100" spans="1:13" ht="16.5" customHeight="1" x14ac:dyDescent="0.25">
      <c r="A100" s="353"/>
      <c r="B100" s="354"/>
      <c r="C100" s="354"/>
      <c r="D100" s="210"/>
      <c r="E100" s="211"/>
      <c r="F100" s="211"/>
      <c r="G100" s="211"/>
      <c r="H100" s="211"/>
      <c r="I100" s="211"/>
      <c r="J100" s="211"/>
      <c r="K100" s="134"/>
      <c r="L100" s="211"/>
      <c r="M100" s="293"/>
    </row>
    <row r="101" spans="1:13" ht="16.5" customHeight="1" x14ac:dyDescent="0.25">
      <c r="A101" s="353"/>
      <c r="B101" s="354"/>
      <c r="C101" s="354"/>
      <c r="D101" s="210"/>
      <c r="E101" s="211"/>
      <c r="F101" s="211"/>
      <c r="G101" s="211"/>
      <c r="H101" s="211"/>
      <c r="I101" s="211"/>
      <c r="J101" s="211"/>
      <c r="K101" s="134"/>
      <c r="L101" s="211"/>
      <c r="M101" s="293"/>
    </row>
    <row r="102" spans="1:13" ht="16.5" customHeight="1" x14ac:dyDescent="0.25">
      <c r="A102" s="353"/>
      <c r="B102" s="354"/>
      <c r="C102" s="354"/>
      <c r="D102" s="210"/>
      <c r="E102" s="211"/>
      <c r="F102" s="211"/>
      <c r="G102" s="211"/>
      <c r="H102" s="211"/>
      <c r="I102" s="211"/>
      <c r="J102" s="211"/>
      <c r="K102" s="134"/>
      <c r="L102" s="211"/>
      <c r="M102" s="293"/>
    </row>
    <row r="103" spans="1:13" ht="16.5" customHeight="1" x14ac:dyDescent="0.25">
      <c r="A103" s="353"/>
      <c r="B103" s="354"/>
      <c r="C103" s="354"/>
      <c r="D103" s="210"/>
      <c r="E103" s="211"/>
      <c r="F103" s="211"/>
      <c r="G103" s="211"/>
      <c r="H103" s="211"/>
      <c r="I103" s="211"/>
      <c r="J103" s="211"/>
      <c r="K103" s="134"/>
      <c r="L103" s="211"/>
      <c r="M103" s="293"/>
    </row>
    <row r="104" spans="1:13" ht="16.5" customHeight="1" x14ac:dyDescent="0.25">
      <c r="A104" s="353"/>
      <c r="B104" s="354"/>
      <c r="C104" s="354"/>
      <c r="D104" s="210"/>
      <c r="E104" s="211"/>
      <c r="F104" s="211"/>
      <c r="G104" s="211"/>
      <c r="H104" s="211"/>
      <c r="I104" s="211"/>
      <c r="J104" s="211"/>
      <c r="K104" s="134"/>
      <c r="L104" s="211"/>
      <c r="M104" s="293"/>
    </row>
    <row r="105" spans="1:13" ht="16.5" customHeight="1" x14ac:dyDescent="0.25">
      <c r="A105" s="353"/>
      <c r="B105" s="354"/>
      <c r="C105" s="354"/>
      <c r="D105" s="210"/>
      <c r="E105" s="211"/>
      <c r="F105" s="211"/>
      <c r="G105" s="211"/>
      <c r="H105" s="211"/>
      <c r="I105" s="211"/>
      <c r="J105" s="211"/>
      <c r="K105" s="134"/>
      <c r="L105" s="211"/>
      <c r="M105" s="293"/>
    </row>
    <row r="106" spans="1:13" ht="16.5" customHeight="1" x14ac:dyDescent="0.25">
      <c r="A106" s="353"/>
      <c r="B106" s="354"/>
      <c r="C106" s="354"/>
      <c r="D106" s="210"/>
      <c r="E106" s="211"/>
      <c r="F106" s="211"/>
      <c r="G106" s="211"/>
      <c r="H106" s="211"/>
      <c r="I106" s="211"/>
      <c r="J106" s="211"/>
      <c r="K106" s="134"/>
      <c r="L106" s="211"/>
      <c r="M106" s="293"/>
    </row>
    <row r="107" spans="1:13" ht="16.5" customHeight="1" x14ac:dyDescent="0.25">
      <c r="A107" s="353"/>
      <c r="B107" s="354"/>
      <c r="C107" s="354"/>
      <c r="D107" s="210"/>
      <c r="E107" s="211"/>
      <c r="F107" s="211"/>
      <c r="G107" s="211"/>
      <c r="H107" s="211"/>
      <c r="I107" s="211"/>
      <c r="J107" s="211"/>
      <c r="K107" s="134"/>
      <c r="L107" s="211"/>
      <c r="M107" s="293"/>
    </row>
    <row r="108" spans="1:13" ht="16.5" customHeight="1" thickBot="1" x14ac:dyDescent="0.3">
      <c r="A108" s="353"/>
      <c r="B108" s="354"/>
      <c r="C108" s="354"/>
      <c r="D108" s="383"/>
      <c r="E108" s="294"/>
      <c r="F108" s="294"/>
      <c r="G108" s="294"/>
      <c r="H108" s="294"/>
      <c r="I108" s="294"/>
      <c r="J108" s="294"/>
      <c r="K108" s="135"/>
      <c r="L108" s="294"/>
      <c r="M108" s="295"/>
    </row>
    <row r="109" spans="1:13" ht="21.75" customHeight="1" thickBot="1" x14ac:dyDescent="0.3">
      <c r="A109" s="199" t="s">
        <v>75</v>
      </c>
      <c r="B109" s="200"/>
      <c r="C109" s="200"/>
      <c r="D109" s="201"/>
      <c r="E109" s="202"/>
      <c r="F109" s="202"/>
      <c r="G109" s="202"/>
      <c r="H109" s="202"/>
      <c r="I109" s="202"/>
      <c r="J109" s="202"/>
      <c r="K109" s="202"/>
      <c r="L109" s="202"/>
      <c r="M109" s="203"/>
    </row>
    <row r="110" spans="1:13" ht="20.25" customHeight="1" thickBot="1" x14ac:dyDescent="0.3">
      <c r="A110" s="215" t="s">
        <v>76</v>
      </c>
      <c r="B110" s="216"/>
      <c r="C110" s="216"/>
      <c r="D110" s="216"/>
      <c r="E110" s="216"/>
      <c r="F110" s="216"/>
      <c r="G110" s="216"/>
      <c r="H110" s="216"/>
      <c r="I110" s="216"/>
      <c r="J110" s="216"/>
      <c r="K110" s="216"/>
      <c r="L110" s="216"/>
      <c r="M110" s="217"/>
    </row>
    <row r="111" spans="1:13" ht="32.25" customHeight="1" thickBot="1" x14ac:dyDescent="0.3">
      <c r="A111" s="221" t="s">
        <v>179</v>
      </c>
      <c r="B111" s="222"/>
      <c r="C111" s="223"/>
      <c r="D111" s="230" t="s">
        <v>69</v>
      </c>
      <c r="E111" s="231"/>
      <c r="F111" s="231"/>
      <c r="G111" s="231"/>
      <c r="H111" s="231"/>
      <c r="I111" s="231"/>
      <c r="J111" s="231"/>
      <c r="K111" s="85" t="s">
        <v>71</v>
      </c>
      <c r="L111" s="85" t="s">
        <v>70</v>
      </c>
      <c r="M111" s="86" t="s">
        <v>63</v>
      </c>
    </row>
    <row r="112" spans="1:13" ht="17.25" customHeight="1" x14ac:dyDescent="0.25">
      <c r="A112" s="224"/>
      <c r="B112" s="225"/>
      <c r="C112" s="226"/>
      <c r="D112" s="232" t="s">
        <v>77</v>
      </c>
      <c r="E112" s="233"/>
      <c r="F112" s="233"/>
      <c r="G112" s="233"/>
      <c r="H112" s="233"/>
      <c r="I112" s="233"/>
      <c r="J112" s="233"/>
      <c r="K112" s="92">
        <v>0.43</v>
      </c>
      <c r="L112" s="127"/>
      <c r="M112" s="93">
        <f>SUM(L112*K112)</f>
        <v>0</v>
      </c>
    </row>
    <row r="113" spans="1:13" ht="17.25" customHeight="1" x14ac:dyDescent="0.25">
      <c r="A113" s="224"/>
      <c r="B113" s="225"/>
      <c r="C113" s="226"/>
      <c r="D113" s="232" t="s">
        <v>78</v>
      </c>
      <c r="E113" s="233"/>
      <c r="F113" s="233"/>
      <c r="G113" s="233"/>
      <c r="H113" s="233"/>
      <c r="I113" s="233"/>
      <c r="J113" s="233"/>
      <c r="K113" s="83">
        <v>0.86</v>
      </c>
      <c r="L113" s="129"/>
      <c r="M113" s="94">
        <f t="shared" ref="M113:M122" si="2">SUM(L113*K113)</f>
        <v>0</v>
      </c>
    </row>
    <row r="114" spans="1:13" ht="17.25" customHeight="1" x14ac:dyDescent="0.25">
      <c r="A114" s="224"/>
      <c r="B114" s="225"/>
      <c r="C114" s="226"/>
      <c r="D114" s="234" t="s">
        <v>82</v>
      </c>
      <c r="E114" s="235"/>
      <c r="F114" s="235"/>
      <c r="G114" s="235"/>
      <c r="H114" s="235"/>
      <c r="I114" s="235"/>
      <c r="J114" s="235"/>
      <c r="K114" s="83">
        <v>0.28999999999999998</v>
      </c>
      <c r="L114" s="129"/>
      <c r="M114" s="94">
        <f t="shared" si="2"/>
        <v>0</v>
      </c>
    </row>
    <row r="115" spans="1:13" ht="17.25" customHeight="1" x14ac:dyDescent="0.25">
      <c r="A115" s="224"/>
      <c r="B115" s="225"/>
      <c r="C115" s="226"/>
      <c r="D115" s="234" t="s">
        <v>83</v>
      </c>
      <c r="E115" s="235"/>
      <c r="F115" s="235"/>
      <c r="G115" s="235"/>
      <c r="H115" s="235"/>
      <c r="I115" s="235"/>
      <c r="J115" s="235"/>
      <c r="K115" s="83">
        <v>0.57999999999999996</v>
      </c>
      <c r="L115" s="129"/>
      <c r="M115" s="94">
        <f t="shared" si="2"/>
        <v>0</v>
      </c>
    </row>
    <row r="116" spans="1:13" ht="17.25" customHeight="1" x14ac:dyDescent="0.25">
      <c r="A116" s="224"/>
      <c r="B116" s="225"/>
      <c r="C116" s="226"/>
      <c r="D116" s="204" t="s">
        <v>79</v>
      </c>
      <c r="E116" s="205"/>
      <c r="F116" s="205"/>
      <c r="G116" s="205"/>
      <c r="H116" s="205"/>
      <c r="I116" s="205"/>
      <c r="J116" s="206"/>
      <c r="K116" s="83">
        <v>1.7</v>
      </c>
      <c r="L116" s="129"/>
      <c r="M116" s="94">
        <f t="shared" si="2"/>
        <v>0</v>
      </c>
    </row>
    <row r="117" spans="1:13" ht="17.25" customHeight="1" x14ac:dyDescent="0.25">
      <c r="A117" s="224"/>
      <c r="B117" s="225"/>
      <c r="C117" s="226"/>
      <c r="D117" s="204" t="s">
        <v>80</v>
      </c>
      <c r="E117" s="205"/>
      <c r="F117" s="205"/>
      <c r="G117" s="205"/>
      <c r="H117" s="205"/>
      <c r="I117" s="205"/>
      <c r="J117" s="206"/>
      <c r="K117" s="83">
        <v>0.28999999999999998</v>
      </c>
      <c r="L117" s="129"/>
      <c r="M117" s="94">
        <f t="shared" si="2"/>
        <v>0</v>
      </c>
    </row>
    <row r="118" spans="1:13" ht="17.25" customHeight="1" x14ac:dyDescent="0.25">
      <c r="A118" s="224"/>
      <c r="B118" s="225"/>
      <c r="C118" s="226"/>
      <c r="D118" s="204" t="s">
        <v>81</v>
      </c>
      <c r="E118" s="205"/>
      <c r="F118" s="205"/>
      <c r="G118" s="205"/>
      <c r="H118" s="205"/>
      <c r="I118" s="205"/>
      <c r="J118" s="206"/>
      <c r="K118" s="83">
        <v>0.22</v>
      </c>
      <c r="L118" s="129"/>
      <c r="M118" s="94">
        <f t="shared" si="2"/>
        <v>0</v>
      </c>
    </row>
    <row r="119" spans="1:13" ht="17.25" customHeight="1" x14ac:dyDescent="0.25">
      <c r="A119" s="224"/>
      <c r="B119" s="225"/>
      <c r="C119" s="226"/>
      <c r="D119" s="204" t="s">
        <v>181</v>
      </c>
      <c r="E119" s="205"/>
      <c r="F119" s="205"/>
      <c r="G119" s="205"/>
      <c r="H119" s="205"/>
      <c r="I119" s="205"/>
      <c r="J119" s="206"/>
      <c r="K119" s="83">
        <v>0</v>
      </c>
      <c r="L119" s="171"/>
      <c r="M119" s="94"/>
    </row>
    <row r="120" spans="1:13" ht="17.25" customHeight="1" x14ac:dyDescent="0.25">
      <c r="A120" s="224"/>
      <c r="B120" s="225"/>
      <c r="C120" s="226"/>
      <c r="D120" s="204" t="s">
        <v>182</v>
      </c>
      <c r="E120" s="205"/>
      <c r="F120" s="205"/>
      <c r="G120" s="205"/>
      <c r="H120" s="205"/>
      <c r="I120" s="205"/>
      <c r="J120" s="206"/>
      <c r="K120" s="83">
        <v>0</v>
      </c>
      <c r="L120" s="171"/>
      <c r="M120" s="94"/>
    </row>
    <row r="121" spans="1:13" ht="17.25" customHeight="1" x14ac:dyDescent="0.25">
      <c r="A121" s="224"/>
      <c r="B121" s="225"/>
      <c r="C121" s="226"/>
      <c r="D121" s="204" t="s">
        <v>183</v>
      </c>
      <c r="E121" s="205"/>
      <c r="F121" s="205"/>
      <c r="G121" s="205"/>
      <c r="H121" s="205"/>
      <c r="I121" s="205"/>
      <c r="J121" s="206"/>
      <c r="K121" s="83">
        <v>0</v>
      </c>
      <c r="L121" s="171"/>
      <c r="M121" s="94"/>
    </row>
    <row r="122" spans="1:13" ht="17.25" customHeight="1" thickBot="1" x14ac:dyDescent="0.3">
      <c r="A122" s="227"/>
      <c r="B122" s="228"/>
      <c r="C122" s="229"/>
      <c r="D122" s="204" t="s">
        <v>180</v>
      </c>
      <c r="E122" s="205"/>
      <c r="F122" s="205"/>
      <c r="G122" s="205"/>
      <c r="H122" s="205"/>
      <c r="I122" s="205"/>
      <c r="J122" s="206"/>
      <c r="K122" s="83">
        <v>0</v>
      </c>
      <c r="L122" s="129"/>
      <c r="M122" s="94">
        <f t="shared" si="2"/>
        <v>0</v>
      </c>
    </row>
    <row r="123" spans="1:13" ht="19.5" customHeight="1" thickBot="1" x14ac:dyDescent="0.3">
      <c r="A123" s="196" t="s">
        <v>67</v>
      </c>
      <c r="B123" s="197"/>
      <c r="C123" s="197"/>
      <c r="D123" s="198"/>
      <c r="E123" s="198"/>
      <c r="F123" s="198"/>
      <c r="G123" s="198"/>
      <c r="H123" s="198"/>
      <c r="I123" s="198"/>
      <c r="J123" s="198"/>
      <c r="K123" s="198"/>
      <c r="L123" s="198"/>
      <c r="M123" s="95">
        <f>SUM(M112:M122)</f>
        <v>0</v>
      </c>
    </row>
    <row r="124" spans="1:13" ht="26.25" customHeight="1" thickBot="1" x14ac:dyDescent="0.3">
      <c r="A124" s="199" t="s">
        <v>95</v>
      </c>
      <c r="B124" s="200"/>
      <c r="C124" s="200"/>
      <c r="D124" s="201"/>
      <c r="E124" s="202"/>
      <c r="F124" s="202"/>
      <c r="G124" s="202"/>
      <c r="H124" s="202"/>
      <c r="I124" s="202"/>
      <c r="J124" s="202"/>
      <c r="K124" s="202"/>
      <c r="L124" s="202"/>
      <c r="M124" s="203"/>
    </row>
    <row r="125" spans="1:13" ht="24" customHeight="1" thickBot="1" x14ac:dyDescent="0.3">
      <c r="A125" s="215" t="s">
        <v>184</v>
      </c>
      <c r="B125" s="216"/>
      <c r="C125" s="216"/>
      <c r="D125" s="216"/>
      <c r="E125" s="216"/>
      <c r="F125" s="216"/>
      <c r="G125" s="216"/>
      <c r="H125" s="216"/>
      <c r="I125" s="216"/>
      <c r="J125" s="216"/>
      <c r="K125" s="216"/>
      <c r="L125" s="216"/>
      <c r="M125" s="217"/>
    </row>
    <row r="126" spans="1:13" ht="24" customHeight="1" x14ac:dyDescent="0.25">
      <c r="A126" s="221" t="s">
        <v>185</v>
      </c>
      <c r="B126" s="222"/>
      <c r="C126" s="223"/>
      <c r="D126" s="239" t="s">
        <v>69</v>
      </c>
      <c r="E126" s="239"/>
      <c r="F126" s="239"/>
      <c r="G126" s="239"/>
      <c r="H126" s="239"/>
      <c r="I126" s="239"/>
      <c r="J126" s="239"/>
      <c r="K126" s="239"/>
      <c r="L126" s="239"/>
      <c r="M126" s="240"/>
    </row>
    <row r="127" spans="1:13" ht="18.75" customHeight="1" x14ac:dyDescent="0.25">
      <c r="A127" s="224"/>
      <c r="B127" s="225"/>
      <c r="C127" s="226"/>
      <c r="D127" s="241"/>
      <c r="E127" s="242"/>
      <c r="F127" s="242"/>
      <c r="G127" s="242"/>
      <c r="H127" s="242"/>
      <c r="I127" s="242"/>
      <c r="J127" s="242"/>
      <c r="K127" s="242"/>
      <c r="L127" s="242"/>
      <c r="M127" s="243"/>
    </row>
    <row r="128" spans="1:13" ht="18.75" customHeight="1" x14ac:dyDescent="0.25">
      <c r="A128" s="224"/>
      <c r="B128" s="225"/>
      <c r="C128" s="226"/>
      <c r="D128" s="241"/>
      <c r="E128" s="242"/>
      <c r="F128" s="242"/>
      <c r="G128" s="242"/>
      <c r="H128" s="242"/>
      <c r="I128" s="242"/>
      <c r="J128" s="242"/>
      <c r="K128" s="242"/>
      <c r="L128" s="242"/>
      <c r="M128" s="243"/>
    </row>
    <row r="129" spans="1:13" ht="18.75" customHeight="1" x14ac:dyDescent="0.25">
      <c r="A129" s="224"/>
      <c r="B129" s="225"/>
      <c r="C129" s="226"/>
      <c r="D129" s="241"/>
      <c r="E129" s="242"/>
      <c r="F129" s="242"/>
      <c r="G129" s="242"/>
      <c r="H129" s="242"/>
      <c r="I129" s="242"/>
      <c r="J129" s="242"/>
      <c r="K129" s="242"/>
      <c r="L129" s="242"/>
      <c r="M129" s="243"/>
    </row>
    <row r="130" spans="1:13" ht="18.75" customHeight="1" x14ac:dyDescent="0.25">
      <c r="A130" s="224"/>
      <c r="B130" s="225"/>
      <c r="C130" s="226"/>
      <c r="D130" s="241"/>
      <c r="E130" s="242"/>
      <c r="F130" s="242"/>
      <c r="G130" s="242"/>
      <c r="H130" s="242"/>
      <c r="I130" s="242"/>
      <c r="J130" s="242"/>
      <c r="K130" s="242"/>
      <c r="L130" s="242"/>
      <c r="M130" s="243"/>
    </row>
    <row r="131" spans="1:13" ht="18.75" customHeight="1" x14ac:dyDescent="0.25">
      <c r="A131" s="224"/>
      <c r="B131" s="225"/>
      <c r="C131" s="226"/>
      <c r="D131" s="241"/>
      <c r="E131" s="242"/>
      <c r="F131" s="242"/>
      <c r="G131" s="242"/>
      <c r="H131" s="242"/>
      <c r="I131" s="242"/>
      <c r="J131" s="242"/>
      <c r="K131" s="242"/>
      <c r="L131" s="242"/>
      <c r="M131" s="243"/>
    </row>
    <row r="132" spans="1:13" ht="18.75" customHeight="1" x14ac:dyDescent="0.25">
      <c r="A132" s="224"/>
      <c r="B132" s="225"/>
      <c r="C132" s="226"/>
      <c r="D132" s="241"/>
      <c r="E132" s="242"/>
      <c r="F132" s="242"/>
      <c r="G132" s="242"/>
      <c r="H132" s="242"/>
      <c r="I132" s="242"/>
      <c r="J132" s="242"/>
      <c r="K132" s="242"/>
      <c r="L132" s="242"/>
      <c r="M132" s="243"/>
    </row>
    <row r="133" spans="1:13" ht="18.75" customHeight="1" x14ac:dyDescent="0.25">
      <c r="A133" s="224"/>
      <c r="B133" s="225"/>
      <c r="C133" s="226"/>
      <c r="D133" s="241"/>
      <c r="E133" s="242"/>
      <c r="F133" s="242"/>
      <c r="G133" s="242"/>
      <c r="H133" s="242"/>
      <c r="I133" s="242"/>
      <c r="J133" s="242"/>
      <c r="K133" s="242"/>
      <c r="L133" s="242"/>
      <c r="M133" s="243"/>
    </row>
    <row r="134" spans="1:13" ht="18.75" customHeight="1" thickBot="1" x14ac:dyDescent="0.3">
      <c r="A134" s="227"/>
      <c r="B134" s="228"/>
      <c r="C134" s="229"/>
      <c r="D134" s="244"/>
      <c r="E134" s="245"/>
      <c r="F134" s="245"/>
      <c r="G134" s="245"/>
      <c r="H134" s="245"/>
      <c r="I134" s="245"/>
      <c r="J134" s="245"/>
      <c r="K134" s="245"/>
      <c r="L134" s="245"/>
      <c r="M134" s="246"/>
    </row>
    <row r="135" spans="1:13" ht="24" customHeight="1" thickBot="1" x14ac:dyDescent="0.3">
      <c r="A135" s="215" t="s">
        <v>84</v>
      </c>
      <c r="B135" s="216"/>
      <c r="C135" s="216"/>
      <c r="D135" s="216"/>
      <c r="E135" s="216"/>
      <c r="F135" s="216"/>
      <c r="G135" s="216"/>
      <c r="H135" s="216"/>
      <c r="I135" s="216"/>
      <c r="J135" s="216"/>
      <c r="K135" s="216"/>
      <c r="L135" s="216"/>
      <c r="M135" s="217"/>
    </row>
    <row r="136" spans="1:13" ht="31.5" customHeight="1" x14ac:dyDescent="0.3">
      <c r="A136" s="252" t="s">
        <v>164</v>
      </c>
      <c r="B136" s="253"/>
      <c r="C136" s="254"/>
      <c r="D136" s="238" t="s">
        <v>85</v>
      </c>
      <c r="E136" s="238"/>
      <c r="F136" s="238"/>
      <c r="G136" s="238"/>
      <c r="H136" s="96">
        <f>SUM(K22*G24)+K24</f>
        <v>0</v>
      </c>
      <c r="I136" s="97"/>
      <c r="J136" s="98"/>
      <c r="K136" s="99"/>
      <c r="L136" s="250" t="s">
        <v>114</v>
      </c>
      <c r="M136" s="251"/>
    </row>
    <row r="137" spans="1:13" ht="31.5" customHeight="1" x14ac:dyDescent="0.25">
      <c r="A137" s="255"/>
      <c r="B137" s="256"/>
      <c r="C137" s="257"/>
      <c r="D137" s="100"/>
      <c r="E137" s="236" t="s">
        <v>86</v>
      </c>
      <c r="F137" s="236"/>
      <c r="G137" s="236"/>
      <c r="H137" s="100"/>
      <c r="I137" s="101">
        <f>'Base de cálculo'!U49</f>
        <v>0</v>
      </c>
      <c r="J137" s="100"/>
      <c r="K137" s="102"/>
      <c r="L137" s="248" t="s">
        <v>162</v>
      </c>
      <c r="M137" s="249"/>
    </row>
    <row r="138" spans="1:13" ht="31.5" customHeight="1" x14ac:dyDescent="0.25">
      <c r="A138" s="255"/>
      <c r="B138" s="256"/>
      <c r="C138" s="257"/>
      <c r="D138" s="100"/>
      <c r="E138" s="236" t="s">
        <v>87</v>
      </c>
      <c r="F138" s="236"/>
      <c r="G138" s="236"/>
      <c r="H138" s="100"/>
      <c r="I138" s="101">
        <f>'Base de cálculo'!U50</f>
        <v>0</v>
      </c>
      <c r="J138" s="100"/>
      <c r="K138" s="102"/>
      <c r="L138" s="248"/>
      <c r="M138" s="249"/>
    </row>
    <row r="139" spans="1:13" ht="31.5" customHeight="1" thickBot="1" x14ac:dyDescent="0.3">
      <c r="A139" s="255"/>
      <c r="B139" s="256"/>
      <c r="C139" s="257"/>
      <c r="D139" s="100"/>
      <c r="E139" s="236" t="s">
        <v>111</v>
      </c>
      <c r="F139" s="236"/>
      <c r="G139" s="236"/>
      <c r="H139" s="100"/>
      <c r="I139" s="101">
        <f>M81</f>
        <v>0</v>
      </c>
      <c r="J139" s="100"/>
      <c r="K139" s="102"/>
      <c r="L139" s="248"/>
      <c r="M139" s="249"/>
    </row>
    <row r="140" spans="1:13" ht="28.5" customHeight="1" x14ac:dyDescent="0.25">
      <c r="A140" s="255"/>
      <c r="B140" s="256"/>
      <c r="C140" s="257"/>
      <c r="D140" s="100"/>
      <c r="E140" s="236" t="s">
        <v>96</v>
      </c>
      <c r="F140" s="236"/>
      <c r="G140" s="236"/>
      <c r="H140" s="100"/>
      <c r="I140" s="101">
        <f>M95</f>
        <v>0</v>
      </c>
      <c r="J140" s="100"/>
      <c r="K140" s="102"/>
      <c r="L140" s="384" t="s">
        <v>114</v>
      </c>
      <c r="M140" s="261" t="e">
        <f>SUM(I142/G24)</f>
        <v>#DIV/0!</v>
      </c>
    </row>
    <row r="141" spans="1:13" ht="28.5" customHeight="1" x14ac:dyDescent="0.25">
      <c r="A141" s="255"/>
      <c r="B141" s="256"/>
      <c r="C141" s="257"/>
      <c r="D141" s="100"/>
      <c r="E141" s="236" t="s">
        <v>88</v>
      </c>
      <c r="F141" s="236"/>
      <c r="G141" s="236"/>
      <c r="H141" s="100"/>
      <c r="I141" s="101">
        <f>M123</f>
        <v>0</v>
      </c>
      <c r="J141" s="100"/>
      <c r="K141" s="102"/>
      <c r="L141" s="385"/>
      <c r="M141" s="262"/>
    </row>
    <row r="142" spans="1:13" ht="28.5" customHeight="1" thickBot="1" x14ac:dyDescent="0.3">
      <c r="A142" s="255"/>
      <c r="B142" s="256"/>
      <c r="C142" s="257"/>
      <c r="D142" s="100"/>
      <c r="E142" s="236"/>
      <c r="F142" s="236"/>
      <c r="G142" s="236"/>
      <c r="H142" s="163">
        <f>SUM(H136:H141)</f>
        <v>0</v>
      </c>
      <c r="I142" s="164">
        <f>SUM(I137:I141)</f>
        <v>0</v>
      </c>
      <c r="J142" s="165"/>
      <c r="K142" s="102"/>
      <c r="L142" s="385"/>
      <c r="M142" s="262"/>
    </row>
    <row r="143" spans="1:13" ht="53.25" customHeight="1" thickBot="1" x14ac:dyDescent="0.3">
      <c r="A143" s="258"/>
      <c r="B143" s="259"/>
      <c r="C143" s="260"/>
      <c r="D143" s="166"/>
      <c r="E143" s="237" t="s">
        <v>161</v>
      </c>
      <c r="F143" s="237"/>
      <c r="G143" s="237"/>
      <c r="H143" s="167"/>
      <c r="I143" s="247">
        <f>SUM(H142-I142)</f>
        <v>0</v>
      </c>
      <c r="J143" s="247"/>
      <c r="K143" s="168"/>
      <c r="L143" s="386"/>
      <c r="M143" s="263"/>
    </row>
    <row r="147" ht="33" customHeight="1" x14ac:dyDescent="0.25"/>
  </sheetData>
  <sheetProtection password="C45D" sheet="1" objects="1" scenarios="1" formatRows="0" insertRows="0"/>
  <mergeCells count="241">
    <mergeCell ref="L140:L143"/>
    <mergeCell ref="L63:M63"/>
    <mergeCell ref="L64:M64"/>
    <mergeCell ref="L65:M65"/>
    <mergeCell ref="A74:C80"/>
    <mergeCell ref="H74:M74"/>
    <mergeCell ref="H75:M75"/>
    <mergeCell ref="H76:M76"/>
    <mergeCell ref="H77:M77"/>
    <mergeCell ref="H78:M78"/>
    <mergeCell ref="H80:M80"/>
    <mergeCell ref="H79:M79"/>
    <mergeCell ref="L66:M66"/>
    <mergeCell ref="L67:M67"/>
    <mergeCell ref="L68:M68"/>
    <mergeCell ref="L69:M69"/>
    <mergeCell ref="A72:M73"/>
    <mergeCell ref="B66:D66"/>
    <mergeCell ref="B64:D64"/>
    <mergeCell ref="B65:D65"/>
    <mergeCell ref="A109:C109"/>
    <mergeCell ref="D109:M109"/>
    <mergeCell ref="A95:L95"/>
    <mergeCell ref="A97:M97"/>
    <mergeCell ref="L62:M62"/>
    <mergeCell ref="L40:M40"/>
    <mergeCell ref="L41:M41"/>
    <mergeCell ref="L42:M42"/>
    <mergeCell ref="L43:M43"/>
    <mergeCell ref="L44:M44"/>
    <mergeCell ref="L45:M45"/>
    <mergeCell ref="L46:M46"/>
    <mergeCell ref="L47:M47"/>
    <mergeCell ref="L59:M59"/>
    <mergeCell ref="L60:M60"/>
    <mergeCell ref="L61:M61"/>
    <mergeCell ref="L48:M48"/>
    <mergeCell ref="L49:M49"/>
    <mergeCell ref="L50:M50"/>
    <mergeCell ref="L51:M51"/>
    <mergeCell ref="E96:M96"/>
    <mergeCell ref="A96:D96"/>
    <mergeCell ref="A98:C108"/>
    <mergeCell ref="D98:J98"/>
    <mergeCell ref="D99:J99"/>
    <mergeCell ref="D100:J100"/>
    <mergeCell ref="D101:J101"/>
    <mergeCell ref="D102:J102"/>
    <mergeCell ref="D103:J103"/>
    <mergeCell ref="D104:J104"/>
    <mergeCell ref="D105:J105"/>
    <mergeCell ref="D106:J106"/>
    <mergeCell ref="D107:J107"/>
    <mergeCell ref="D108:J108"/>
    <mergeCell ref="D94:J94"/>
    <mergeCell ref="D86:J86"/>
    <mergeCell ref="D87:J87"/>
    <mergeCell ref="A21:M21"/>
    <mergeCell ref="E26:M26"/>
    <mergeCell ref="A27:M27"/>
    <mergeCell ref="L28:M28"/>
    <mergeCell ref="L29:M29"/>
    <mergeCell ref="A23:B23"/>
    <mergeCell ref="E23:F23"/>
    <mergeCell ref="I23:J23"/>
    <mergeCell ref="K23:L23"/>
    <mergeCell ref="G23:H23"/>
    <mergeCell ref="I22:J22"/>
    <mergeCell ref="C23:D23"/>
    <mergeCell ref="M22:M25"/>
    <mergeCell ref="I24:J24"/>
    <mergeCell ref="K24:L24"/>
    <mergeCell ref="L30:M30"/>
    <mergeCell ref="L31:M31"/>
    <mergeCell ref="L32:M32"/>
    <mergeCell ref="L33:M33"/>
    <mergeCell ref="L34:M34"/>
    <mergeCell ref="L35:M35"/>
    <mergeCell ref="B47:D47"/>
    <mergeCell ref="B41:D41"/>
    <mergeCell ref="B42:D42"/>
    <mergeCell ref="B39:D39"/>
    <mergeCell ref="B40:D40"/>
    <mergeCell ref="B59:D59"/>
    <mergeCell ref="B45:D45"/>
    <mergeCell ref="B46:D46"/>
    <mergeCell ref="B43:D43"/>
    <mergeCell ref="B44:D44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37:D37"/>
    <mergeCell ref="B38:D38"/>
    <mergeCell ref="B35:D35"/>
    <mergeCell ref="B36:D36"/>
    <mergeCell ref="B33:D33"/>
    <mergeCell ref="B34:D34"/>
    <mergeCell ref="B31:D31"/>
    <mergeCell ref="L38:M38"/>
    <mergeCell ref="L39:M39"/>
    <mergeCell ref="B32:D32"/>
    <mergeCell ref="L36:M36"/>
    <mergeCell ref="L37:M37"/>
    <mergeCell ref="B30:D30"/>
    <mergeCell ref="A26:D26"/>
    <mergeCell ref="E25:F25"/>
    <mergeCell ref="G25:H25"/>
    <mergeCell ref="E24:F24"/>
    <mergeCell ref="A25:B25"/>
    <mergeCell ref="C25:D25"/>
    <mergeCell ref="C24:D24"/>
    <mergeCell ref="G24:H24"/>
    <mergeCell ref="A24:B24"/>
    <mergeCell ref="B28:D28"/>
    <mergeCell ref="B29:D29"/>
    <mergeCell ref="A9:B9"/>
    <mergeCell ref="C9:H9"/>
    <mergeCell ref="A10:B10"/>
    <mergeCell ref="C10:H10"/>
    <mergeCell ref="C11:H11"/>
    <mergeCell ref="A11:B11"/>
    <mergeCell ref="A18:M18"/>
    <mergeCell ref="A19:M19"/>
    <mergeCell ref="A20:M20"/>
    <mergeCell ref="B2:M2"/>
    <mergeCell ref="A1:M1"/>
    <mergeCell ref="A4:M4"/>
    <mergeCell ref="A8:M8"/>
    <mergeCell ref="A13:M13"/>
    <mergeCell ref="A14:M14"/>
    <mergeCell ref="D118:J118"/>
    <mergeCell ref="L98:M98"/>
    <mergeCell ref="L99:M99"/>
    <mergeCell ref="L100:M100"/>
    <mergeCell ref="L101:M101"/>
    <mergeCell ref="L102:M102"/>
    <mergeCell ref="L103:M103"/>
    <mergeCell ref="L104:M104"/>
    <mergeCell ref="L105:M105"/>
    <mergeCell ref="L106:M106"/>
    <mergeCell ref="L107:M107"/>
    <mergeCell ref="L108:M108"/>
    <mergeCell ref="A71:F71"/>
    <mergeCell ref="G71:M71"/>
    <mergeCell ref="K70:M70"/>
    <mergeCell ref="A70:G70"/>
    <mergeCell ref="A16:M16"/>
    <mergeCell ref="A15:M15"/>
    <mergeCell ref="E142:G142"/>
    <mergeCell ref="E143:G143"/>
    <mergeCell ref="D136:G136"/>
    <mergeCell ref="D126:M126"/>
    <mergeCell ref="D127:M127"/>
    <mergeCell ref="D128:M128"/>
    <mergeCell ref="D129:M129"/>
    <mergeCell ref="D130:M130"/>
    <mergeCell ref="D131:M131"/>
    <mergeCell ref="D132:M132"/>
    <mergeCell ref="D133:M133"/>
    <mergeCell ref="D134:M134"/>
    <mergeCell ref="A135:M135"/>
    <mergeCell ref="I143:J143"/>
    <mergeCell ref="L137:M139"/>
    <mergeCell ref="L136:M136"/>
    <mergeCell ref="E137:G137"/>
    <mergeCell ref="E138:G138"/>
    <mergeCell ref="E139:G139"/>
    <mergeCell ref="E140:G140"/>
    <mergeCell ref="E141:G141"/>
    <mergeCell ref="A126:C134"/>
    <mergeCell ref="A136:C143"/>
    <mergeCell ref="M140:M143"/>
    <mergeCell ref="A125:M125"/>
    <mergeCell ref="A111:C122"/>
    <mergeCell ref="A110:M110"/>
    <mergeCell ref="D111:J111"/>
    <mergeCell ref="D112:J112"/>
    <mergeCell ref="D113:J113"/>
    <mergeCell ref="D114:J114"/>
    <mergeCell ref="D115:J115"/>
    <mergeCell ref="D116:J116"/>
    <mergeCell ref="D117:J117"/>
    <mergeCell ref="D119:J119"/>
    <mergeCell ref="D120:J120"/>
    <mergeCell ref="D121:J121"/>
    <mergeCell ref="L57:M57"/>
    <mergeCell ref="L58:M58"/>
    <mergeCell ref="A123:L123"/>
    <mergeCell ref="A124:C124"/>
    <mergeCell ref="D124:M124"/>
    <mergeCell ref="D122:J122"/>
    <mergeCell ref="B60:D60"/>
    <mergeCell ref="B61:D61"/>
    <mergeCell ref="D88:J88"/>
    <mergeCell ref="D89:J89"/>
    <mergeCell ref="D90:J90"/>
    <mergeCell ref="D85:J85"/>
    <mergeCell ref="B67:D67"/>
    <mergeCell ref="B68:D68"/>
    <mergeCell ref="B69:D69"/>
    <mergeCell ref="B62:D62"/>
    <mergeCell ref="B63:D63"/>
    <mergeCell ref="A81:L81"/>
    <mergeCell ref="A82:M83"/>
    <mergeCell ref="A84:C94"/>
    <mergeCell ref="D84:J84"/>
    <mergeCell ref="D91:J91"/>
    <mergeCell ref="D92:J92"/>
    <mergeCell ref="D93:J93"/>
    <mergeCell ref="I25:J25"/>
    <mergeCell ref="K25:L25"/>
    <mergeCell ref="B3:H3"/>
    <mergeCell ref="J3:M3"/>
    <mergeCell ref="L52:M52"/>
    <mergeCell ref="L53:M53"/>
    <mergeCell ref="L54:M54"/>
    <mergeCell ref="L55:M55"/>
    <mergeCell ref="L56:M56"/>
    <mergeCell ref="I9:M12"/>
    <mergeCell ref="I5:M7"/>
    <mergeCell ref="A17:M17"/>
    <mergeCell ref="A5:B5"/>
    <mergeCell ref="A22:B22"/>
    <mergeCell ref="C22:D22"/>
    <mergeCell ref="E22:F22"/>
    <mergeCell ref="G22:H22"/>
    <mergeCell ref="K22:L22"/>
    <mergeCell ref="C12:H12"/>
    <mergeCell ref="A7:B7"/>
    <mergeCell ref="C5:H5"/>
    <mergeCell ref="C6:H6"/>
    <mergeCell ref="A6:B6"/>
    <mergeCell ref="C7:H7"/>
  </mergeCells>
  <conditionalFormatting sqref="I143">
    <cfRule type="cellIs" dxfId="4" priority="1" operator="lessThan">
      <formula>0</formula>
    </cfRule>
  </conditionalFormatting>
  <hyperlinks>
    <hyperlink ref="J3" r:id="rId1"/>
  </hyperlinks>
  <pageMargins left="0.23622047244094491" right="0.23622047244094491" top="0.39370078740157483" bottom="0.39370078740157483" header="0.31496062992125984" footer="0.31496062992125984"/>
  <pageSetup paperSize="9" scale="63" fitToHeight="0" orientation="landscape" r:id="rId2"/>
  <rowBreaks count="3" manualBreakCount="3">
    <brk id="26" max="12" man="1"/>
    <brk id="81" max="12" man="1"/>
    <brk id="124" max="12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1</xdr:col>
                    <xdr:colOff>76200</xdr:colOff>
                    <xdr:row>2</xdr:row>
                    <xdr:rowOff>133350</xdr:rowOff>
                  </from>
                  <to>
                    <xdr:col>2</xdr:col>
                    <xdr:colOff>523875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2</xdr:col>
                    <xdr:colOff>609600</xdr:colOff>
                    <xdr:row>2</xdr:row>
                    <xdr:rowOff>114300</xdr:rowOff>
                  </from>
                  <to>
                    <xdr:col>4</xdr:col>
                    <xdr:colOff>114300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4</xdr:col>
                    <xdr:colOff>171450</xdr:colOff>
                    <xdr:row>2</xdr:row>
                    <xdr:rowOff>114300</xdr:rowOff>
                  </from>
                  <to>
                    <xdr:col>5</xdr:col>
                    <xdr:colOff>571500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5</xdr:col>
                    <xdr:colOff>590550</xdr:colOff>
                    <xdr:row>2</xdr:row>
                    <xdr:rowOff>104775</xdr:rowOff>
                  </from>
                  <to>
                    <xdr:col>6</xdr:col>
                    <xdr:colOff>1000125</xdr:colOff>
                    <xdr:row>2</xdr:row>
                    <xdr:rowOff>323850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'Base de cálculo'!$C$2:$C$6</xm:f>
          </x14:formula1>
          <xm:sqref>G23</xm:sqref>
        </x14:dataValidation>
        <x14:dataValidation type="list" allowBlank="1" showInputMessage="1" showErrorMessage="1">
          <x14:formula1>
            <xm:f>'Base de cálculo'!$D$2:$D$4</xm:f>
          </x14:formula1>
          <xm:sqref>C25:D25</xm:sqref>
        </x14:dataValidation>
        <x14:dataValidation type="list" allowBlank="1" showInputMessage="1" showErrorMessage="1">
          <x14:formula1>
            <xm:f>'Base de cálculo'!$E$2:$E$5</xm:f>
          </x14:formula1>
          <xm:sqref>G25:H25</xm:sqref>
        </x14:dataValidation>
        <x14:dataValidation type="list" allowBlank="1" showInputMessage="1" showErrorMessage="1">
          <x14:formula1>
            <xm:f>'Base de cálculo'!$G$2:$G$3</xm:f>
          </x14:formula1>
          <xm:sqref>K29:K69</xm:sqref>
        </x14:dataValidation>
        <x14:dataValidation type="list" allowBlank="1" showInputMessage="1" showErrorMessage="1">
          <x14:formula1>
            <xm:f>'Base de cálculo'!$A$2:$A$3</xm:f>
          </x14:formula1>
          <xm:sqref>C22:D23 K25:L25</xm:sqref>
        </x14:dataValidation>
        <x14:dataValidation type="list" allowBlank="1" showInputMessage="1" showErrorMessage="1">
          <x14:formula1>
            <xm:f>'Base de cálculo'!$F$3:$F$7</xm:f>
          </x14:formula1>
          <xm:sqref>J29:J69</xm:sqref>
        </x14:dataValidation>
        <x14:dataValidation type="list" allowBlank="1" showInputMessage="1" showErrorMessage="1">
          <x14:formula1>
            <xm:f>'Base de cálculo'!$B$2:$B$5</xm:f>
          </x14:formula1>
          <xm:sqref>I29:I69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89"/>
  <sheetViews>
    <sheetView showGridLines="0" topLeftCell="A7" zoomScale="85" zoomScaleNormal="85" zoomScaleSheetLayoutView="70" workbookViewId="0">
      <selection activeCell="E3" sqref="E3:M4"/>
    </sheetView>
  </sheetViews>
  <sheetFormatPr defaultColWidth="10.42578125" defaultRowHeight="24" customHeight="1" x14ac:dyDescent="0.25"/>
  <cols>
    <col min="1" max="1" width="44" style="105" customWidth="1"/>
    <col min="2" max="2" width="15.5703125" style="105" customWidth="1"/>
    <col min="3" max="3" width="15.42578125" style="105" customWidth="1"/>
    <col min="4" max="4" width="23.28515625" style="105" customWidth="1"/>
    <col min="5" max="5" width="15.85546875" style="105" customWidth="1"/>
    <col min="6" max="6" width="14.140625" style="105" customWidth="1"/>
    <col min="7" max="7" width="23.42578125" style="105" customWidth="1"/>
    <col min="8" max="8" width="22.85546875" style="105" customWidth="1"/>
    <col min="9" max="9" width="17" style="105" customWidth="1"/>
    <col min="10" max="10" width="17.28515625" style="105" customWidth="1"/>
    <col min="11" max="11" width="16.140625" style="105" customWidth="1"/>
    <col min="12" max="12" width="23.7109375" style="105" customWidth="1"/>
    <col min="13" max="13" width="28.7109375" style="105" customWidth="1"/>
    <col min="14" max="16384" width="10.42578125" style="105"/>
  </cols>
  <sheetData>
    <row r="1" spans="1:13" ht="53.25" customHeight="1" thickBot="1" x14ac:dyDescent="0.3">
      <c r="A1" s="275" t="s">
        <v>119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7"/>
    </row>
    <row r="2" spans="1:13" ht="37.5" customHeight="1" x14ac:dyDescent="0.25">
      <c r="A2" s="71" t="s">
        <v>1</v>
      </c>
      <c r="B2" s="461">
        <f>Proposta!B2</f>
        <v>0</v>
      </c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3"/>
    </row>
    <row r="3" spans="1:13" ht="28.5" customHeight="1" x14ac:dyDescent="0.25">
      <c r="A3" s="465" t="s">
        <v>120</v>
      </c>
      <c r="B3" s="467"/>
      <c r="C3" s="468"/>
      <c r="D3" s="469" t="s">
        <v>121</v>
      </c>
      <c r="E3" s="470"/>
      <c r="F3" s="470"/>
      <c r="G3" s="470"/>
      <c r="H3" s="470"/>
      <c r="I3" s="470"/>
      <c r="J3" s="470"/>
      <c r="K3" s="470"/>
      <c r="L3" s="470"/>
      <c r="M3" s="470"/>
    </row>
    <row r="4" spans="1:13" ht="28.5" customHeight="1" thickBot="1" x14ac:dyDescent="0.3">
      <c r="A4" s="466"/>
      <c r="B4" s="138"/>
      <c r="C4" s="139" t="s">
        <v>122</v>
      </c>
      <c r="D4" s="469"/>
      <c r="E4" s="470"/>
      <c r="F4" s="470"/>
      <c r="G4" s="470"/>
      <c r="H4" s="470"/>
      <c r="I4" s="470"/>
      <c r="J4" s="470"/>
      <c r="K4" s="470"/>
      <c r="L4" s="470"/>
      <c r="M4" s="470"/>
    </row>
    <row r="5" spans="1:13" ht="36" customHeight="1" thickBot="1" x14ac:dyDescent="0.3">
      <c r="A5" s="359" t="s">
        <v>8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1"/>
    </row>
    <row r="6" spans="1:13" ht="35.25" customHeight="1" x14ac:dyDescent="0.3">
      <c r="A6" s="471"/>
      <c r="B6" s="471"/>
      <c r="C6" s="471"/>
      <c r="D6" s="464" t="s">
        <v>123</v>
      </c>
      <c r="E6" s="464"/>
      <c r="F6" s="464" t="s">
        <v>124</v>
      </c>
      <c r="G6" s="464"/>
      <c r="H6" s="432" t="s">
        <v>134</v>
      </c>
      <c r="I6" s="433"/>
      <c r="J6" s="433"/>
      <c r="K6" s="433"/>
      <c r="L6" s="433"/>
      <c r="M6" s="434"/>
    </row>
    <row r="7" spans="1:13" ht="30.75" customHeight="1" x14ac:dyDescent="0.25">
      <c r="A7" s="444" t="s">
        <v>130</v>
      </c>
      <c r="B7" s="444"/>
      <c r="C7" s="444"/>
      <c r="D7" s="235">
        <f>Proposta!K22</f>
        <v>0</v>
      </c>
      <c r="E7" s="235"/>
      <c r="F7" s="211"/>
      <c r="G7" s="211"/>
      <c r="H7" s="407"/>
      <c r="I7" s="408"/>
      <c r="J7" s="408"/>
      <c r="K7" s="408"/>
      <c r="L7" s="408"/>
      <c r="M7" s="409"/>
    </row>
    <row r="8" spans="1:13" ht="30.75" customHeight="1" x14ac:dyDescent="0.25">
      <c r="A8" s="435" t="s">
        <v>133</v>
      </c>
      <c r="B8" s="436"/>
      <c r="C8" s="437"/>
      <c r="D8" s="445">
        <f>Proposta!G24</f>
        <v>0</v>
      </c>
      <c r="E8" s="446"/>
      <c r="F8" s="440">
        <f>D8</f>
        <v>0</v>
      </c>
      <c r="G8" s="235"/>
      <c r="H8" s="407"/>
      <c r="I8" s="408"/>
      <c r="J8" s="408"/>
      <c r="K8" s="408"/>
      <c r="L8" s="408"/>
      <c r="M8" s="409"/>
    </row>
    <row r="9" spans="1:13" ht="30.75" customHeight="1" x14ac:dyDescent="0.25">
      <c r="A9" s="435" t="s">
        <v>131</v>
      </c>
      <c r="B9" s="436"/>
      <c r="C9" s="437"/>
      <c r="D9" s="445">
        <f>Proposta!G24*Proposta!K22</f>
        <v>0</v>
      </c>
      <c r="E9" s="206"/>
      <c r="F9" s="441">
        <f>SUM(F8*F7)</f>
        <v>0</v>
      </c>
      <c r="G9" s="442"/>
      <c r="H9" s="447"/>
      <c r="I9" s="448"/>
      <c r="J9" s="448"/>
      <c r="K9" s="448"/>
      <c r="L9" s="448"/>
      <c r="M9" s="449"/>
    </row>
    <row r="10" spans="1:13" ht="30.75" customHeight="1" x14ac:dyDescent="0.25">
      <c r="A10" s="435" t="s">
        <v>132</v>
      </c>
      <c r="B10" s="436"/>
      <c r="C10" s="437"/>
      <c r="D10" s="445">
        <f>Proposta!K24</f>
        <v>0</v>
      </c>
      <c r="E10" s="446"/>
      <c r="F10" s="438"/>
      <c r="G10" s="439"/>
      <c r="H10" s="410"/>
      <c r="I10" s="411"/>
      <c r="J10" s="411"/>
      <c r="K10" s="411"/>
      <c r="L10" s="411"/>
      <c r="M10" s="412"/>
    </row>
    <row r="11" spans="1:13" ht="30.75" customHeight="1" x14ac:dyDescent="0.25">
      <c r="A11" s="444" t="s">
        <v>125</v>
      </c>
      <c r="B11" s="444"/>
      <c r="C11" s="444"/>
      <c r="D11" s="440">
        <f>Proposta!I137</f>
        <v>0</v>
      </c>
      <c r="E11" s="235"/>
      <c r="F11" s="441">
        <f>'Base de cálculo'!AF49</f>
        <v>0</v>
      </c>
      <c r="G11" s="441"/>
      <c r="H11" s="211"/>
      <c r="I11" s="211"/>
      <c r="J11" s="211"/>
      <c r="K11" s="211"/>
      <c r="L11" s="211"/>
      <c r="M11" s="211"/>
    </row>
    <row r="12" spans="1:13" ht="30.75" customHeight="1" x14ac:dyDescent="0.25">
      <c r="A12" s="444" t="s">
        <v>126</v>
      </c>
      <c r="B12" s="444"/>
      <c r="C12" s="444"/>
      <c r="D12" s="440">
        <f>Proposta!I138</f>
        <v>0</v>
      </c>
      <c r="E12" s="235"/>
      <c r="F12" s="441">
        <f>'Base de cálculo'!AF50</f>
        <v>0</v>
      </c>
      <c r="G12" s="441"/>
      <c r="H12" s="211"/>
      <c r="I12" s="211"/>
      <c r="J12" s="211"/>
      <c r="K12" s="211"/>
      <c r="L12" s="211"/>
      <c r="M12" s="211"/>
    </row>
    <row r="13" spans="1:13" ht="30.75" customHeight="1" x14ac:dyDescent="0.25">
      <c r="A13" s="444" t="s">
        <v>127</v>
      </c>
      <c r="B13" s="444"/>
      <c r="C13" s="444"/>
      <c r="D13" s="440">
        <f>Proposta!I139</f>
        <v>0</v>
      </c>
      <c r="E13" s="235"/>
      <c r="F13" s="450"/>
      <c r="G13" s="450"/>
      <c r="H13" s="211"/>
      <c r="I13" s="211"/>
      <c r="J13" s="211"/>
      <c r="K13" s="211"/>
      <c r="L13" s="211"/>
      <c r="M13" s="211"/>
    </row>
    <row r="14" spans="1:13" ht="30.75" customHeight="1" x14ac:dyDescent="0.25">
      <c r="A14" s="444" t="s">
        <v>128</v>
      </c>
      <c r="B14" s="444"/>
      <c r="C14" s="444"/>
      <c r="D14" s="440">
        <f>Proposta!I140</f>
        <v>0</v>
      </c>
      <c r="E14" s="235"/>
      <c r="F14" s="450"/>
      <c r="G14" s="450"/>
      <c r="H14" s="211"/>
      <c r="I14" s="211"/>
      <c r="J14" s="211"/>
      <c r="K14" s="211"/>
      <c r="L14" s="211"/>
      <c r="M14" s="211"/>
    </row>
    <row r="15" spans="1:13" ht="30.75" customHeight="1" x14ac:dyDescent="0.25">
      <c r="A15" s="444" t="s">
        <v>129</v>
      </c>
      <c r="B15" s="444"/>
      <c r="C15" s="444"/>
      <c r="D15" s="440">
        <f>Proposta!I141</f>
        <v>0</v>
      </c>
      <c r="E15" s="235"/>
      <c r="F15" s="450"/>
      <c r="G15" s="450"/>
      <c r="H15" s="211"/>
      <c r="I15" s="211"/>
      <c r="J15" s="211"/>
      <c r="K15" s="211"/>
      <c r="L15" s="211"/>
      <c r="M15" s="211"/>
    </row>
    <row r="16" spans="1:13" ht="30.75" customHeight="1" thickBot="1" x14ac:dyDescent="0.3">
      <c r="A16" s="444" t="s">
        <v>135</v>
      </c>
      <c r="B16" s="444"/>
      <c r="C16" s="444"/>
      <c r="D16" s="443">
        <f>Proposta!I143</f>
        <v>0</v>
      </c>
      <c r="E16" s="233"/>
      <c r="F16" s="451"/>
      <c r="G16" s="451"/>
      <c r="H16" s="211"/>
      <c r="I16" s="211"/>
      <c r="J16" s="211"/>
      <c r="K16" s="211"/>
      <c r="L16" s="211"/>
      <c r="M16" s="211"/>
    </row>
    <row r="17" spans="1:13" ht="52.5" customHeight="1" thickBot="1" x14ac:dyDescent="0.3">
      <c r="A17" s="426" t="s">
        <v>160</v>
      </c>
      <c r="B17" s="427"/>
      <c r="C17" s="427"/>
      <c r="D17" s="427"/>
      <c r="E17" s="427"/>
      <c r="F17" s="427"/>
      <c r="G17" s="427"/>
      <c r="H17" s="427"/>
      <c r="I17" s="427"/>
      <c r="J17" s="427"/>
      <c r="K17" s="427"/>
      <c r="L17" s="427"/>
      <c r="M17" s="428"/>
    </row>
    <row r="18" spans="1:13" ht="42" customHeight="1" x14ac:dyDescent="0.25">
      <c r="A18" s="26" t="s">
        <v>23</v>
      </c>
      <c r="B18" s="345" t="s">
        <v>24</v>
      </c>
      <c r="C18" s="345"/>
      <c r="D18" s="345"/>
      <c r="E18" s="57" t="s">
        <v>25</v>
      </c>
      <c r="F18" s="57" t="s">
        <v>26</v>
      </c>
      <c r="G18" s="57" t="s">
        <v>27</v>
      </c>
      <c r="H18" s="57" t="s">
        <v>28</v>
      </c>
      <c r="I18" s="57" t="s">
        <v>29</v>
      </c>
      <c r="J18" s="27" t="s">
        <v>30</v>
      </c>
      <c r="K18" s="57" t="s">
        <v>51</v>
      </c>
      <c r="L18" s="345" t="s">
        <v>146</v>
      </c>
      <c r="M18" s="366"/>
    </row>
    <row r="19" spans="1:13" ht="36.75" customHeight="1" x14ac:dyDescent="0.25">
      <c r="A19" s="107">
        <f>Proposta!A29</f>
        <v>0</v>
      </c>
      <c r="B19" s="346">
        <f>Proposta!B29</f>
        <v>0</v>
      </c>
      <c r="C19" s="347"/>
      <c r="D19" s="348"/>
      <c r="E19" s="108">
        <f>Proposta!E29</f>
        <v>0</v>
      </c>
      <c r="F19" s="108">
        <f>Proposta!F29</f>
        <v>0</v>
      </c>
      <c r="G19" s="73">
        <f>SUM(F19-E19)</f>
        <v>0</v>
      </c>
      <c r="H19" s="109">
        <f>Proposta!H29</f>
        <v>0</v>
      </c>
      <c r="I19" s="110">
        <f>Proposta!I29</f>
        <v>0</v>
      </c>
      <c r="J19" s="111">
        <f>Proposta!J29</f>
        <v>0</v>
      </c>
      <c r="K19" s="112">
        <f>Proposta!K29</f>
        <v>0</v>
      </c>
      <c r="L19" s="211">
        <f>Proposta!L29</f>
        <v>0</v>
      </c>
      <c r="M19" s="293"/>
    </row>
    <row r="20" spans="1:13" ht="36.75" customHeight="1" x14ac:dyDescent="0.25">
      <c r="A20" s="107">
        <f>Proposta!A30</f>
        <v>0</v>
      </c>
      <c r="B20" s="346">
        <f>Proposta!B30</f>
        <v>0</v>
      </c>
      <c r="C20" s="347"/>
      <c r="D20" s="348"/>
      <c r="E20" s="108">
        <f>Proposta!E30</f>
        <v>0</v>
      </c>
      <c r="F20" s="108">
        <f>Proposta!F30</f>
        <v>0</v>
      </c>
      <c r="G20" s="74">
        <f t="shared" ref="G20:G48" si="0">SUM(F20-E20)</f>
        <v>0</v>
      </c>
      <c r="H20" s="109">
        <f>Proposta!H30</f>
        <v>0</v>
      </c>
      <c r="I20" s="110">
        <f>Proposta!I30</f>
        <v>0</v>
      </c>
      <c r="J20" s="111">
        <f>Proposta!J30</f>
        <v>0</v>
      </c>
      <c r="K20" s="112">
        <f>Proposta!K30</f>
        <v>0</v>
      </c>
      <c r="L20" s="211">
        <f>Proposta!L30</f>
        <v>0</v>
      </c>
      <c r="M20" s="293"/>
    </row>
    <row r="21" spans="1:13" ht="36.75" customHeight="1" x14ac:dyDescent="0.25">
      <c r="A21" s="107">
        <f>Proposta!A31</f>
        <v>0</v>
      </c>
      <c r="B21" s="346">
        <f>Proposta!B31</f>
        <v>0</v>
      </c>
      <c r="C21" s="347"/>
      <c r="D21" s="348"/>
      <c r="E21" s="108">
        <f>Proposta!E31</f>
        <v>0</v>
      </c>
      <c r="F21" s="108">
        <f>Proposta!F31</f>
        <v>0</v>
      </c>
      <c r="G21" s="74">
        <f t="shared" si="0"/>
        <v>0</v>
      </c>
      <c r="H21" s="109">
        <f>Proposta!H31</f>
        <v>0</v>
      </c>
      <c r="I21" s="110">
        <f>Proposta!I31</f>
        <v>0</v>
      </c>
      <c r="J21" s="111">
        <f>Proposta!J31</f>
        <v>0</v>
      </c>
      <c r="K21" s="112">
        <f>Proposta!K31</f>
        <v>0</v>
      </c>
      <c r="L21" s="211">
        <f>Proposta!L31</f>
        <v>0</v>
      </c>
      <c r="M21" s="293"/>
    </row>
    <row r="22" spans="1:13" ht="36.75" customHeight="1" x14ac:dyDescent="0.25">
      <c r="A22" s="107">
        <f>Proposta!A32</f>
        <v>0</v>
      </c>
      <c r="B22" s="346">
        <f>Proposta!B32</f>
        <v>0</v>
      </c>
      <c r="C22" s="347"/>
      <c r="D22" s="348"/>
      <c r="E22" s="108">
        <f>Proposta!E32</f>
        <v>0</v>
      </c>
      <c r="F22" s="108">
        <f>Proposta!F32</f>
        <v>0</v>
      </c>
      <c r="G22" s="74">
        <f t="shared" si="0"/>
        <v>0</v>
      </c>
      <c r="H22" s="109">
        <f>Proposta!H32</f>
        <v>0</v>
      </c>
      <c r="I22" s="110">
        <f>Proposta!I32</f>
        <v>0</v>
      </c>
      <c r="J22" s="111">
        <f>Proposta!J32</f>
        <v>0</v>
      </c>
      <c r="K22" s="112">
        <f>Proposta!K32</f>
        <v>0</v>
      </c>
      <c r="L22" s="211">
        <f>Proposta!L32</f>
        <v>0</v>
      </c>
      <c r="M22" s="293"/>
    </row>
    <row r="23" spans="1:13" ht="36.75" customHeight="1" x14ac:dyDescent="0.25">
      <c r="A23" s="107">
        <f>Proposta!A33</f>
        <v>0</v>
      </c>
      <c r="B23" s="346">
        <f>Proposta!B33</f>
        <v>0</v>
      </c>
      <c r="C23" s="347"/>
      <c r="D23" s="348"/>
      <c r="E23" s="108">
        <f>Proposta!E33</f>
        <v>0</v>
      </c>
      <c r="F23" s="108">
        <f>Proposta!F33</f>
        <v>0</v>
      </c>
      <c r="G23" s="74">
        <f t="shared" si="0"/>
        <v>0</v>
      </c>
      <c r="H23" s="109">
        <f>Proposta!H33</f>
        <v>0</v>
      </c>
      <c r="I23" s="110">
        <f>Proposta!I33</f>
        <v>0</v>
      </c>
      <c r="J23" s="111">
        <f>Proposta!J33</f>
        <v>0</v>
      </c>
      <c r="K23" s="112">
        <f>Proposta!K33</f>
        <v>0</v>
      </c>
      <c r="L23" s="211">
        <f>Proposta!L33</f>
        <v>0</v>
      </c>
      <c r="M23" s="293"/>
    </row>
    <row r="24" spans="1:13" ht="36.75" customHeight="1" x14ac:dyDescent="0.25">
      <c r="A24" s="107">
        <f>Proposta!A34</f>
        <v>0</v>
      </c>
      <c r="B24" s="346">
        <f>Proposta!B34</f>
        <v>0</v>
      </c>
      <c r="C24" s="347"/>
      <c r="D24" s="348"/>
      <c r="E24" s="108">
        <f>Proposta!E34</f>
        <v>0</v>
      </c>
      <c r="F24" s="108">
        <f>Proposta!F34</f>
        <v>0</v>
      </c>
      <c r="G24" s="74">
        <f t="shared" si="0"/>
        <v>0</v>
      </c>
      <c r="H24" s="109">
        <f>Proposta!H34</f>
        <v>0</v>
      </c>
      <c r="I24" s="110">
        <f>Proposta!I34</f>
        <v>0</v>
      </c>
      <c r="J24" s="111">
        <f>Proposta!J34</f>
        <v>0</v>
      </c>
      <c r="K24" s="112">
        <f>Proposta!K34</f>
        <v>0</v>
      </c>
      <c r="L24" s="211">
        <f>Proposta!L34</f>
        <v>0</v>
      </c>
      <c r="M24" s="293"/>
    </row>
    <row r="25" spans="1:13" ht="36.75" customHeight="1" x14ac:dyDescent="0.25">
      <c r="A25" s="107">
        <f>Proposta!A35</f>
        <v>0</v>
      </c>
      <c r="B25" s="346">
        <f>Proposta!B35</f>
        <v>0</v>
      </c>
      <c r="C25" s="347"/>
      <c r="D25" s="348"/>
      <c r="E25" s="108">
        <f>Proposta!E35</f>
        <v>0</v>
      </c>
      <c r="F25" s="108">
        <f>Proposta!F35</f>
        <v>0</v>
      </c>
      <c r="G25" s="74">
        <f t="shared" si="0"/>
        <v>0</v>
      </c>
      <c r="H25" s="109">
        <f>Proposta!H35</f>
        <v>0</v>
      </c>
      <c r="I25" s="110">
        <f>Proposta!I35</f>
        <v>0</v>
      </c>
      <c r="J25" s="111">
        <f>Proposta!J35</f>
        <v>0</v>
      </c>
      <c r="K25" s="112">
        <f>Proposta!K35</f>
        <v>0</v>
      </c>
      <c r="L25" s="211">
        <f>Proposta!L35</f>
        <v>0</v>
      </c>
      <c r="M25" s="293"/>
    </row>
    <row r="26" spans="1:13" ht="36.75" customHeight="1" x14ac:dyDescent="0.25">
      <c r="A26" s="107">
        <f>Proposta!A36</f>
        <v>0</v>
      </c>
      <c r="B26" s="346">
        <f>Proposta!B36</f>
        <v>0</v>
      </c>
      <c r="C26" s="347"/>
      <c r="D26" s="348"/>
      <c r="E26" s="108">
        <f>Proposta!E36</f>
        <v>0</v>
      </c>
      <c r="F26" s="108">
        <f>Proposta!F36</f>
        <v>0</v>
      </c>
      <c r="G26" s="74">
        <f t="shared" si="0"/>
        <v>0</v>
      </c>
      <c r="H26" s="109">
        <f>Proposta!H36</f>
        <v>0</v>
      </c>
      <c r="I26" s="110">
        <f>Proposta!I36</f>
        <v>0</v>
      </c>
      <c r="J26" s="111">
        <f>Proposta!J36</f>
        <v>0</v>
      </c>
      <c r="K26" s="112">
        <f>Proposta!K36</f>
        <v>0</v>
      </c>
      <c r="L26" s="211">
        <f>Proposta!L36</f>
        <v>0</v>
      </c>
      <c r="M26" s="293"/>
    </row>
    <row r="27" spans="1:13" ht="36.75" customHeight="1" thickBot="1" x14ac:dyDescent="0.3">
      <c r="A27" s="114">
        <f>Proposta!A37</f>
        <v>0</v>
      </c>
      <c r="B27" s="207">
        <f>Proposta!B37</f>
        <v>0</v>
      </c>
      <c r="C27" s="208"/>
      <c r="D27" s="209"/>
      <c r="E27" s="108">
        <f>Proposta!E37</f>
        <v>0</v>
      </c>
      <c r="F27" s="108">
        <f>Proposta!F37</f>
        <v>0</v>
      </c>
      <c r="G27" s="74">
        <f t="shared" si="0"/>
        <v>0</v>
      </c>
      <c r="H27" s="115">
        <f>Proposta!H37</f>
        <v>0</v>
      </c>
      <c r="I27" s="140">
        <f>Proposta!I37</f>
        <v>0</v>
      </c>
      <c r="J27" s="111">
        <f>Proposta!J37</f>
        <v>0</v>
      </c>
      <c r="K27" s="122">
        <f>Proposta!K37</f>
        <v>0</v>
      </c>
      <c r="L27" s="211">
        <f>Proposta!L37</f>
        <v>0</v>
      </c>
      <c r="M27" s="293"/>
    </row>
    <row r="28" spans="1:13" ht="48.75" hidden="1" customHeight="1" x14ac:dyDescent="0.3">
      <c r="A28" s="107">
        <v>42410</v>
      </c>
      <c r="B28" s="346">
        <f>Proposta!B38</f>
        <v>0</v>
      </c>
      <c r="C28" s="347"/>
      <c r="D28" s="348"/>
      <c r="E28" s="141">
        <f>Proposta!E38</f>
        <v>0</v>
      </c>
      <c r="F28" s="141">
        <f>Proposta!F38</f>
        <v>0</v>
      </c>
      <c r="G28" s="103">
        <f t="shared" si="0"/>
        <v>0</v>
      </c>
      <c r="H28" s="109">
        <f>Proposta!H38</f>
        <v>0</v>
      </c>
      <c r="I28" s="110">
        <f>Proposta!I38</f>
        <v>0</v>
      </c>
      <c r="J28" s="142">
        <f>Proposta!J38</f>
        <v>0</v>
      </c>
      <c r="K28" s="112">
        <f>Proposta!K38</f>
        <v>0</v>
      </c>
      <c r="L28" s="213">
        <f>Proposta!L38</f>
        <v>0</v>
      </c>
      <c r="M28" s="292"/>
    </row>
    <row r="29" spans="1:13" ht="48.75" hidden="1" customHeight="1" x14ac:dyDescent="0.3">
      <c r="A29" s="114">
        <v>42411</v>
      </c>
      <c r="B29" s="346">
        <f>Proposta!B39</f>
        <v>0</v>
      </c>
      <c r="C29" s="347"/>
      <c r="D29" s="348"/>
      <c r="E29" s="108">
        <f>Proposta!E39</f>
        <v>0</v>
      </c>
      <c r="F29" s="108">
        <f>Proposta!F39</f>
        <v>0</v>
      </c>
      <c r="G29" s="104">
        <f t="shared" si="0"/>
        <v>0</v>
      </c>
      <c r="H29" s="109">
        <f>Proposta!H39</f>
        <v>0</v>
      </c>
      <c r="I29" s="110">
        <f>Proposta!I39</f>
        <v>0</v>
      </c>
      <c r="J29" s="111">
        <f>Proposta!J39</f>
        <v>0</v>
      </c>
      <c r="K29" s="112">
        <f>Proposta!K39</f>
        <v>0</v>
      </c>
      <c r="L29" s="211">
        <f>Proposta!L39</f>
        <v>0</v>
      </c>
      <c r="M29" s="293"/>
    </row>
    <row r="30" spans="1:13" ht="48.75" hidden="1" customHeight="1" x14ac:dyDescent="0.3">
      <c r="A30" s="114">
        <v>42412</v>
      </c>
      <c r="B30" s="346">
        <f>Proposta!B40</f>
        <v>0</v>
      </c>
      <c r="C30" s="347"/>
      <c r="D30" s="348"/>
      <c r="E30" s="108">
        <f>Proposta!E40</f>
        <v>0</v>
      </c>
      <c r="F30" s="108">
        <f>Proposta!F40</f>
        <v>0</v>
      </c>
      <c r="G30" s="104">
        <f t="shared" si="0"/>
        <v>0</v>
      </c>
      <c r="H30" s="109">
        <f>Proposta!H40</f>
        <v>0</v>
      </c>
      <c r="I30" s="110">
        <f>Proposta!I40</f>
        <v>0</v>
      </c>
      <c r="J30" s="111">
        <f>Proposta!J40</f>
        <v>0</v>
      </c>
      <c r="K30" s="112">
        <f>Proposta!K40</f>
        <v>0</v>
      </c>
      <c r="L30" s="211">
        <f>Proposta!L40</f>
        <v>0</v>
      </c>
      <c r="M30" s="293"/>
    </row>
    <row r="31" spans="1:13" ht="48.75" hidden="1" customHeight="1" x14ac:dyDescent="0.3">
      <c r="A31" s="114">
        <v>42413</v>
      </c>
      <c r="B31" s="346">
        <f>Proposta!B41</f>
        <v>0</v>
      </c>
      <c r="C31" s="347"/>
      <c r="D31" s="348"/>
      <c r="E31" s="108">
        <f>Proposta!E41</f>
        <v>0</v>
      </c>
      <c r="F31" s="108">
        <f>Proposta!F41</f>
        <v>0</v>
      </c>
      <c r="G31" s="104">
        <f t="shared" si="0"/>
        <v>0</v>
      </c>
      <c r="H31" s="109">
        <f>Proposta!H41</f>
        <v>0</v>
      </c>
      <c r="I31" s="110">
        <f>Proposta!I41</f>
        <v>0</v>
      </c>
      <c r="J31" s="111">
        <f>Proposta!J41</f>
        <v>0</v>
      </c>
      <c r="K31" s="112">
        <f>Proposta!K41</f>
        <v>0</v>
      </c>
      <c r="L31" s="211">
        <f>Proposta!L41</f>
        <v>0</v>
      </c>
      <c r="M31" s="293"/>
    </row>
    <row r="32" spans="1:13" ht="48.75" hidden="1" customHeight="1" x14ac:dyDescent="0.3">
      <c r="A32" s="114">
        <v>42414</v>
      </c>
      <c r="B32" s="346">
        <f>Proposta!B42</f>
        <v>0</v>
      </c>
      <c r="C32" s="347"/>
      <c r="D32" s="348"/>
      <c r="E32" s="108">
        <f>Proposta!E42</f>
        <v>0</v>
      </c>
      <c r="F32" s="108">
        <f>Proposta!F42</f>
        <v>0</v>
      </c>
      <c r="G32" s="104">
        <f t="shared" si="0"/>
        <v>0</v>
      </c>
      <c r="H32" s="109">
        <f>Proposta!H42</f>
        <v>0</v>
      </c>
      <c r="I32" s="110">
        <f>Proposta!I42</f>
        <v>0</v>
      </c>
      <c r="J32" s="111">
        <f>Proposta!J42</f>
        <v>0</v>
      </c>
      <c r="K32" s="112">
        <f>Proposta!K42</f>
        <v>0</v>
      </c>
      <c r="L32" s="211">
        <f>Proposta!L42</f>
        <v>0</v>
      </c>
      <c r="M32" s="293"/>
    </row>
    <row r="33" spans="1:13" ht="48.75" hidden="1" customHeight="1" x14ac:dyDescent="0.3">
      <c r="A33" s="114">
        <v>42415</v>
      </c>
      <c r="B33" s="346">
        <f>Proposta!B43</f>
        <v>0</v>
      </c>
      <c r="C33" s="347"/>
      <c r="D33" s="348"/>
      <c r="E33" s="108">
        <f>Proposta!E43</f>
        <v>0</v>
      </c>
      <c r="F33" s="108">
        <f>Proposta!F43</f>
        <v>0</v>
      </c>
      <c r="G33" s="104">
        <f t="shared" si="0"/>
        <v>0</v>
      </c>
      <c r="H33" s="109">
        <f>Proposta!H43</f>
        <v>0</v>
      </c>
      <c r="I33" s="110">
        <f>Proposta!I43</f>
        <v>0</v>
      </c>
      <c r="J33" s="111">
        <f>Proposta!J43</f>
        <v>0</v>
      </c>
      <c r="K33" s="112">
        <f>Proposta!K43</f>
        <v>0</v>
      </c>
      <c r="L33" s="211">
        <f>Proposta!L43</f>
        <v>0</v>
      </c>
      <c r="M33" s="293"/>
    </row>
    <row r="34" spans="1:13" ht="48.75" hidden="1" customHeight="1" x14ac:dyDescent="0.3">
      <c r="A34" s="114">
        <v>42416</v>
      </c>
      <c r="B34" s="346">
        <f>Proposta!B44</f>
        <v>0</v>
      </c>
      <c r="C34" s="347"/>
      <c r="D34" s="348"/>
      <c r="E34" s="108">
        <f>Proposta!E44</f>
        <v>0</v>
      </c>
      <c r="F34" s="108">
        <f>Proposta!F44</f>
        <v>0</v>
      </c>
      <c r="G34" s="104">
        <f t="shared" si="0"/>
        <v>0</v>
      </c>
      <c r="H34" s="109">
        <f>Proposta!H44</f>
        <v>0</v>
      </c>
      <c r="I34" s="110">
        <f>Proposta!I44</f>
        <v>0</v>
      </c>
      <c r="J34" s="111">
        <f>Proposta!J44</f>
        <v>0</v>
      </c>
      <c r="K34" s="112">
        <f>Proposta!K44</f>
        <v>0</v>
      </c>
      <c r="L34" s="211">
        <f>Proposta!L44</f>
        <v>0</v>
      </c>
      <c r="M34" s="293"/>
    </row>
    <row r="35" spans="1:13" ht="48.75" hidden="1" customHeight="1" x14ac:dyDescent="0.3">
      <c r="A35" s="114">
        <v>42417</v>
      </c>
      <c r="B35" s="346">
        <f>Proposta!B45</f>
        <v>0</v>
      </c>
      <c r="C35" s="347"/>
      <c r="D35" s="348"/>
      <c r="E35" s="108">
        <f>Proposta!E45</f>
        <v>0</v>
      </c>
      <c r="F35" s="108">
        <f>Proposta!F45</f>
        <v>0</v>
      </c>
      <c r="G35" s="104">
        <f t="shared" si="0"/>
        <v>0</v>
      </c>
      <c r="H35" s="109">
        <f>Proposta!H45</f>
        <v>0</v>
      </c>
      <c r="I35" s="110">
        <f>Proposta!I45</f>
        <v>0</v>
      </c>
      <c r="J35" s="111">
        <f>Proposta!J45</f>
        <v>0</v>
      </c>
      <c r="K35" s="112">
        <f>Proposta!K45</f>
        <v>0</v>
      </c>
      <c r="L35" s="211">
        <f>Proposta!L45</f>
        <v>0</v>
      </c>
      <c r="M35" s="293"/>
    </row>
    <row r="36" spans="1:13" ht="48.75" hidden="1" customHeight="1" x14ac:dyDescent="0.3">
      <c r="A36" s="114">
        <v>42418</v>
      </c>
      <c r="B36" s="346">
        <f>Proposta!B46</f>
        <v>0</v>
      </c>
      <c r="C36" s="347"/>
      <c r="D36" s="348"/>
      <c r="E36" s="108">
        <f>Proposta!E46</f>
        <v>0</v>
      </c>
      <c r="F36" s="108">
        <f>Proposta!F46</f>
        <v>0</v>
      </c>
      <c r="G36" s="104">
        <f t="shared" si="0"/>
        <v>0</v>
      </c>
      <c r="H36" s="109">
        <f>Proposta!H46</f>
        <v>0</v>
      </c>
      <c r="I36" s="110">
        <f>Proposta!I46</f>
        <v>0</v>
      </c>
      <c r="J36" s="111">
        <f>Proposta!J46</f>
        <v>0</v>
      </c>
      <c r="K36" s="112">
        <f>Proposta!K46</f>
        <v>0</v>
      </c>
      <c r="L36" s="211">
        <f>Proposta!L46</f>
        <v>0</v>
      </c>
      <c r="M36" s="293"/>
    </row>
    <row r="37" spans="1:13" ht="48.75" hidden="1" customHeight="1" x14ac:dyDescent="0.3">
      <c r="A37" s="114">
        <v>42419</v>
      </c>
      <c r="B37" s="346">
        <f>Proposta!B47</f>
        <v>0</v>
      </c>
      <c r="C37" s="347"/>
      <c r="D37" s="348"/>
      <c r="E37" s="108">
        <f>Proposta!E47</f>
        <v>0</v>
      </c>
      <c r="F37" s="108">
        <f>Proposta!F47</f>
        <v>0</v>
      </c>
      <c r="G37" s="104">
        <f t="shared" si="0"/>
        <v>0</v>
      </c>
      <c r="H37" s="109">
        <f>Proposta!H47</f>
        <v>0</v>
      </c>
      <c r="I37" s="110">
        <f>Proposta!I47</f>
        <v>0</v>
      </c>
      <c r="J37" s="111">
        <f>Proposta!J47</f>
        <v>0</v>
      </c>
      <c r="K37" s="112">
        <f>Proposta!K47</f>
        <v>0</v>
      </c>
      <c r="L37" s="211">
        <f>Proposta!L47</f>
        <v>0</v>
      </c>
      <c r="M37" s="293"/>
    </row>
    <row r="38" spans="1:13" ht="48.75" hidden="1" customHeight="1" x14ac:dyDescent="0.3">
      <c r="A38" s="114">
        <v>42420</v>
      </c>
      <c r="B38" s="346">
        <f>Proposta!B59</f>
        <v>0</v>
      </c>
      <c r="C38" s="347"/>
      <c r="D38" s="348"/>
      <c r="E38" s="108">
        <f>Proposta!E59</f>
        <v>0</v>
      </c>
      <c r="F38" s="108">
        <f>Proposta!F59</f>
        <v>0</v>
      </c>
      <c r="G38" s="104">
        <f t="shared" si="0"/>
        <v>0</v>
      </c>
      <c r="H38" s="109">
        <f>Proposta!H59</f>
        <v>0</v>
      </c>
      <c r="I38" s="110">
        <f>Proposta!I59</f>
        <v>0</v>
      </c>
      <c r="J38" s="111">
        <f>Proposta!J59</f>
        <v>0</v>
      </c>
      <c r="K38" s="112">
        <f>Proposta!K59</f>
        <v>0</v>
      </c>
      <c r="L38" s="211">
        <f>Proposta!L59</f>
        <v>0</v>
      </c>
      <c r="M38" s="293"/>
    </row>
    <row r="39" spans="1:13" ht="48.75" hidden="1" customHeight="1" x14ac:dyDescent="0.3">
      <c r="A39" s="114">
        <v>42421</v>
      </c>
      <c r="B39" s="346">
        <f>Proposta!B60</f>
        <v>0</v>
      </c>
      <c r="C39" s="347"/>
      <c r="D39" s="348"/>
      <c r="E39" s="108">
        <f>Proposta!E60</f>
        <v>0</v>
      </c>
      <c r="F39" s="108">
        <f>Proposta!F60</f>
        <v>0</v>
      </c>
      <c r="G39" s="104">
        <f t="shared" si="0"/>
        <v>0</v>
      </c>
      <c r="H39" s="109">
        <f>Proposta!H60</f>
        <v>0</v>
      </c>
      <c r="I39" s="110">
        <f>Proposta!I60</f>
        <v>0</v>
      </c>
      <c r="J39" s="111">
        <f>Proposta!J60</f>
        <v>0</v>
      </c>
      <c r="K39" s="112">
        <f>Proposta!K60</f>
        <v>0</v>
      </c>
      <c r="L39" s="211">
        <f>Proposta!L60</f>
        <v>0</v>
      </c>
      <c r="M39" s="293"/>
    </row>
    <row r="40" spans="1:13" ht="48.75" hidden="1" customHeight="1" x14ac:dyDescent="0.3">
      <c r="A40" s="114">
        <v>42422</v>
      </c>
      <c r="B40" s="346">
        <f>Proposta!B61</f>
        <v>0</v>
      </c>
      <c r="C40" s="347"/>
      <c r="D40" s="348"/>
      <c r="E40" s="108">
        <f>Proposta!E61</f>
        <v>0</v>
      </c>
      <c r="F40" s="108">
        <f>Proposta!F61</f>
        <v>0</v>
      </c>
      <c r="G40" s="104">
        <f t="shared" si="0"/>
        <v>0</v>
      </c>
      <c r="H40" s="109">
        <f>Proposta!H61</f>
        <v>0</v>
      </c>
      <c r="I40" s="110">
        <f>Proposta!I61</f>
        <v>0</v>
      </c>
      <c r="J40" s="111">
        <f>Proposta!J61</f>
        <v>0</v>
      </c>
      <c r="K40" s="112">
        <f>Proposta!K61</f>
        <v>0</v>
      </c>
      <c r="L40" s="211">
        <f>Proposta!L61</f>
        <v>0</v>
      </c>
      <c r="M40" s="293"/>
    </row>
    <row r="41" spans="1:13" ht="48.75" hidden="1" customHeight="1" x14ac:dyDescent="0.3">
      <c r="A41" s="114">
        <v>42423</v>
      </c>
      <c r="B41" s="346">
        <f>Proposta!B62</f>
        <v>0</v>
      </c>
      <c r="C41" s="347"/>
      <c r="D41" s="348"/>
      <c r="E41" s="108">
        <f>Proposta!E62</f>
        <v>0</v>
      </c>
      <c r="F41" s="108">
        <f>Proposta!F62</f>
        <v>0</v>
      </c>
      <c r="G41" s="104">
        <f t="shared" si="0"/>
        <v>0</v>
      </c>
      <c r="H41" s="109">
        <f>Proposta!H62</f>
        <v>0</v>
      </c>
      <c r="I41" s="110">
        <f>Proposta!I62</f>
        <v>0</v>
      </c>
      <c r="J41" s="111">
        <f>Proposta!J62</f>
        <v>0</v>
      </c>
      <c r="K41" s="112">
        <f>Proposta!K62</f>
        <v>0</v>
      </c>
      <c r="L41" s="211">
        <f>Proposta!L62</f>
        <v>0</v>
      </c>
      <c r="M41" s="293"/>
    </row>
    <row r="42" spans="1:13" ht="48.75" hidden="1" customHeight="1" x14ac:dyDescent="0.3">
      <c r="A42" s="114">
        <v>42424</v>
      </c>
      <c r="B42" s="346">
        <f>Proposta!B63</f>
        <v>0</v>
      </c>
      <c r="C42" s="347"/>
      <c r="D42" s="348"/>
      <c r="E42" s="108">
        <f>Proposta!E63</f>
        <v>0</v>
      </c>
      <c r="F42" s="108">
        <f>Proposta!F63</f>
        <v>0</v>
      </c>
      <c r="G42" s="104">
        <f t="shared" si="0"/>
        <v>0</v>
      </c>
      <c r="H42" s="109">
        <f>Proposta!H63</f>
        <v>0</v>
      </c>
      <c r="I42" s="110">
        <f>Proposta!I63</f>
        <v>0</v>
      </c>
      <c r="J42" s="111">
        <f>Proposta!J63</f>
        <v>0</v>
      </c>
      <c r="K42" s="112">
        <f>Proposta!K63</f>
        <v>0</v>
      </c>
      <c r="L42" s="211">
        <f>Proposta!L63</f>
        <v>0</v>
      </c>
      <c r="M42" s="293"/>
    </row>
    <row r="43" spans="1:13" ht="48.75" hidden="1" customHeight="1" x14ac:dyDescent="0.3">
      <c r="A43" s="114">
        <v>42425</v>
      </c>
      <c r="B43" s="346">
        <f>Proposta!B64</f>
        <v>0</v>
      </c>
      <c r="C43" s="347"/>
      <c r="D43" s="348"/>
      <c r="E43" s="108">
        <f>Proposta!E64</f>
        <v>0</v>
      </c>
      <c r="F43" s="108">
        <f>Proposta!F64</f>
        <v>0</v>
      </c>
      <c r="G43" s="104">
        <f t="shared" si="0"/>
        <v>0</v>
      </c>
      <c r="H43" s="109">
        <f>Proposta!H64</f>
        <v>0</v>
      </c>
      <c r="I43" s="110">
        <f>Proposta!I64</f>
        <v>0</v>
      </c>
      <c r="J43" s="111">
        <f>Proposta!J64</f>
        <v>0</v>
      </c>
      <c r="K43" s="112">
        <f>Proposta!K64</f>
        <v>0</v>
      </c>
      <c r="L43" s="211">
        <f>Proposta!L64</f>
        <v>0</v>
      </c>
      <c r="M43" s="293"/>
    </row>
    <row r="44" spans="1:13" ht="48.75" hidden="1" customHeight="1" x14ac:dyDescent="0.3">
      <c r="A44" s="114">
        <v>42426</v>
      </c>
      <c r="B44" s="346">
        <f>Proposta!B65</f>
        <v>0</v>
      </c>
      <c r="C44" s="347"/>
      <c r="D44" s="348"/>
      <c r="E44" s="108">
        <f>Proposta!E65</f>
        <v>0</v>
      </c>
      <c r="F44" s="108">
        <f>Proposta!F65</f>
        <v>0</v>
      </c>
      <c r="G44" s="104">
        <f t="shared" si="0"/>
        <v>0</v>
      </c>
      <c r="H44" s="109">
        <f>Proposta!H65</f>
        <v>0</v>
      </c>
      <c r="I44" s="110">
        <f>Proposta!I65</f>
        <v>0</v>
      </c>
      <c r="J44" s="111">
        <f>Proposta!J65</f>
        <v>0</v>
      </c>
      <c r="K44" s="112">
        <f>Proposta!K65</f>
        <v>0</v>
      </c>
      <c r="L44" s="211">
        <f>Proposta!L65</f>
        <v>0</v>
      </c>
      <c r="M44" s="293"/>
    </row>
    <row r="45" spans="1:13" ht="48.75" hidden="1" customHeight="1" x14ac:dyDescent="0.3">
      <c r="A45" s="114">
        <v>42427</v>
      </c>
      <c r="B45" s="346">
        <f>Proposta!B66</f>
        <v>0</v>
      </c>
      <c r="C45" s="347"/>
      <c r="D45" s="348"/>
      <c r="E45" s="108">
        <f>Proposta!E66</f>
        <v>0</v>
      </c>
      <c r="F45" s="108">
        <f>Proposta!F66</f>
        <v>0</v>
      </c>
      <c r="G45" s="104">
        <f t="shared" si="0"/>
        <v>0</v>
      </c>
      <c r="H45" s="109">
        <f>Proposta!H66</f>
        <v>0</v>
      </c>
      <c r="I45" s="110">
        <f>Proposta!I66</f>
        <v>0</v>
      </c>
      <c r="J45" s="111">
        <f>Proposta!J66</f>
        <v>0</v>
      </c>
      <c r="K45" s="112">
        <f>Proposta!K66</f>
        <v>0</v>
      </c>
      <c r="L45" s="211">
        <f>Proposta!L66</f>
        <v>0</v>
      </c>
      <c r="M45" s="293"/>
    </row>
    <row r="46" spans="1:13" ht="48.75" hidden="1" customHeight="1" x14ac:dyDescent="0.3">
      <c r="A46" s="114">
        <v>42428</v>
      </c>
      <c r="B46" s="346">
        <f>Proposta!B67</f>
        <v>0</v>
      </c>
      <c r="C46" s="347"/>
      <c r="D46" s="348"/>
      <c r="E46" s="108">
        <f>Proposta!E67</f>
        <v>0</v>
      </c>
      <c r="F46" s="108">
        <f>Proposta!F67</f>
        <v>0</v>
      </c>
      <c r="G46" s="104">
        <f t="shared" si="0"/>
        <v>0</v>
      </c>
      <c r="H46" s="109">
        <f>Proposta!H67</f>
        <v>0</v>
      </c>
      <c r="I46" s="110">
        <f>Proposta!I67</f>
        <v>0</v>
      </c>
      <c r="J46" s="111">
        <f>Proposta!J67</f>
        <v>0</v>
      </c>
      <c r="K46" s="112">
        <f>Proposta!K67</f>
        <v>0</v>
      </c>
      <c r="L46" s="211">
        <f>Proposta!L67</f>
        <v>0</v>
      </c>
      <c r="M46" s="293"/>
    </row>
    <row r="47" spans="1:13" ht="48.75" hidden="1" customHeight="1" x14ac:dyDescent="0.3">
      <c r="A47" s="114">
        <v>42429</v>
      </c>
      <c r="B47" s="346">
        <f>Proposta!B68</f>
        <v>0</v>
      </c>
      <c r="C47" s="347"/>
      <c r="D47" s="348"/>
      <c r="E47" s="108">
        <f>Proposta!E68</f>
        <v>0</v>
      </c>
      <c r="F47" s="108">
        <f>Proposta!F68</f>
        <v>0</v>
      </c>
      <c r="G47" s="104">
        <f t="shared" si="0"/>
        <v>0</v>
      </c>
      <c r="H47" s="109">
        <f>Proposta!H68</f>
        <v>0</v>
      </c>
      <c r="I47" s="110">
        <f>Proposta!I68</f>
        <v>0</v>
      </c>
      <c r="J47" s="111">
        <f>Proposta!J68</f>
        <v>0</v>
      </c>
      <c r="K47" s="112">
        <f>Proposta!K68</f>
        <v>0</v>
      </c>
      <c r="L47" s="211">
        <f>Proposta!L68</f>
        <v>0</v>
      </c>
      <c r="M47" s="293"/>
    </row>
    <row r="48" spans="1:13" ht="48.75" hidden="1" customHeight="1" thickBot="1" x14ac:dyDescent="0.3">
      <c r="A48" s="143">
        <v>42430</v>
      </c>
      <c r="B48" s="452">
        <f>Proposta!B69</f>
        <v>0</v>
      </c>
      <c r="C48" s="453"/>
      <c r="D48" s="454"/>
      <c r="E48" s="144">
        <f>Proposta!E69</f>
        <v>0</v>
      </c>
      <c r="F48" s="144">
        <f>Proposta!F69</f>
        <v>0</v>
      </c>
      <c r="G48" s="145">
        <f t="shared" si="0"/>
        <v>0</v>
      </c>
      <c r="H48" s="146">
        <f>Proposta!H69</f>
        <v>0</v>
      </c>
      <c r="I48" s="147">
        <f>Proposta!I69</f>
        <v>0</v>
      </c>
      <c r="J48" s="148">
        <f>Proposta!J69</f>
        <v>0</v>
      </c>
      <c r="K48" s="149">
        <f>Proposta!K69</f>
        <v>0</v>
      </c>
      <c r="L48" s="358">
        <f>Proposta!L69</f>
        <v>0</v>
      </c>
      <c r="M48" s="394"/>
    </row>
    <row r="49" spans="1:13" ht="96" customHeight="1" thickBot="1" x14ac:dyDescent="0.3">
      <c r="A49" s="301" t="str">
        <f>Proposta!A70</f>
        <v>TABELA DE VALORES A SEREM PAGOS HORA/AULA (BRUTO):  R$ 80,00 (Doutor), R$ 70,00 (Mestre), R$ 60,00 (especialista). Este valor será contabilizado no custo do curso, no final da planilha.  Em evento excepcional, em que o proponente traz um palestrante externo, no qual o valor a ser pago é diferente do tabelado, o valor deverá ser informado na célula ao lado.</v>
      </c>
      <c r="B49" s="302"/>
      <c r="C49" s="302"/>
      <c r="D49" s="302"/>
      <c r="E49" s="302"/>
      <c r="F49" s="302"/>
      <c r="G49" s="302"/>
      <c r="H49" s="75" t="s">
        <v>90</v>
      </c>
      <c r="I49" s="119"/>
      <c r="J49" s="76" t="s">
        <v>93</v>
      </c>
      <c r="K49" s="299"/>
      <c r="L49" s="299"/>
      <c r="M49" s="300"/>
    </row>
    <row r="50" spans="1:13" ht="24" customHeight="1" x14ac:dyDescent="0.25">
      <c r="A50" s="215" t="s">
        <v>145</v>
      </c>
      <c r="B50" s="216"/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7"/>
    </row>
    <row r="51" spans="1:13" ht="24" customHeight="1" thickBot="1" x14ac:dyDescent="0.3">
      <c r="A51" s="405"/>
      <c r="B51" s="405"/>
      <c r="C51" s="405"/>
      <c r="D51" s="405"/>
      <c r="E51" s="405"/>
      <c r="F51" s="405"/>
      <c r="G51" s="405"/>
      <c r="H51" s="405"/>
      <c r="I51" s="405"/>
      <c r="J51" s="405"/>
      <c r="K51" s="405"/>
      <c r="L51" s="405"/>
      <c r="M51" s="405"/>
    </row>
    <row r="52" spans="1:13" ht="27" customHeight="1" x14ac:dyDescent="0.25">
      <c r="A52" s="455" t="s">
        <v>157</v>
      </c>
      <c r="B52" s="456"/>
      <c r="C52" s="59" t="s">
        <v>5</v>
      </c>
      <c r="D52" s="429"/>
      <c r="E52" s="430"/>
      <c r="F52" s="430"/>
      <c r="G52" s="430"/>
      <c r="H52" s="431"/>
      <c r="I52" s="60" t="s">
        <v>136</v>
      </c>
      <c r="J52" s="429"/>
      <c r="K52" s="431"/>
      <c r="L52" s="60" t="s">
        <v>137</v>
      </c>
      <c r="M52" s="61"/>
    </row>
    <row r="53" spans="1:13" ht="27" customHeight="1" x14ac:dyDescent="0.25">
      <c r="A53" s="457"/>
      <c r="B53" s="458"/>
      <c r="C53" s="62" t="s">
        <v>138</v>
      </c>
      <c r="D53" s="419"/>
      <c r="E53" s="420"/>
      <c r="F53" s="420"/>
      <c r="G53" s="420"/>
      <c r="H53" s="421"/>
      <c r="I53" s="58" t="s">
        <v>139</v>
      </c>
      <c r="J53" s="419"/>
      <c r="K53" s="421"/>
      <c r="L53" s="58" t="s">
        <v>140</v>
      </c>
      <c r="M53" s="63"/>
    </row>
    <row r="54" spans="1:13" ht="27" customHeight="1" x14ac:dyDescent="0.25">
      <c r="A54" s="457"/>
      <c r="B54" s="458"/>
      <c r="C54" s="62" t="s">
        <v>141</v>
      </c>
      <c r="D54" s="419"/>
      <c r="E54" s="420"/>
      <c r="F54" s="420"/>
      <c r="G54" s="420"/>
      <c r="H54" s="421"/>
      <c r="I54" s="58" t="s">
        <v>142</v>
      </c>
      <c r="J54" s="419"/>
      <c r="K54" s="421"/>
      <c r="L54" s="58" t="s">
        <v>143</v>
      </c>
      <c r="M54" s="63"/>
    </row>
    <row r="55" spans="1:13" ht="27" customHeight="1" thickBot="1" x14ac:dyDescent="0.3">
      <c r="A55" s="457"/>
      <c r="B55" s="458"/>
      <c r="C55" s="64" t="s">
        <v>144</v>
      </c>
      <c r="D55" s="413"/>
      <c r="E55" s="414"/>
      <c r="F55" s="414"/>
      <c r="G55" s="414"/>
      <c r="H55" s="415"/>
      <c r="I55" s="416"/>
      <c r="J55" s="417"/>
      <c r="K55" s="417"/>
      <c r="L55" s="417"/>
      <c r="M55" s="418"/>
    </row>
    <row r="56" spans="1:13" ht="27" customHeight="1" x14ac:dyDescent="0.25">
      <c r="A56" s="457"/>
      <c r="B56" s="458"/>
      <c r="C56" s="59" t="s">
        <v>5</v>
      </c>
      <c r="D56" s="429"/>
      <c r="E56" s="430"/>
      <c r="F56" s="430"/>
      <c r="G56" s="430"/>
      <c r="H56" s="431"/>
      <c r="I56" s="60" t="s">
        <v>136</v>
      </c>
      <c r="J56" s="429"/>
      <c r="K56" s="431"/>
      <c r="L56" s="60" t="s">
        <v>137</v>
      </c>
      <c r="M56" s="61"/>
    </row>
    <row r="57" spans="1:13" ht="27" customHeight="1" x14ac:dyDescent="0.25">
      <c r="A57" s="457"/>
      <c r="B57" s="458"/>
      <c r="C57" s="62" t="s">
        <v>138</v>
      </c>
      <c r="D57" s="419"/>
      <c r="E57" s="420"/>
      <c r="F57" s="420"/>
      <c r="G57" s="420"/>
      <c r="H57" s="421"/>
      <c r="I57" s="58" t="s">
        <v>139</v>
      </c>
      <c r="J57" s="419"/>
      <c r="K57" s="421"/>
      <c r="L57" s="58" t="s">
        <v>140</v>
      </c>
      <c r="M57" s="63"/>
    </row>
    <row r="58" spans="1:13" ht="27" customHeight="1" x14ac:dyDescent="0.25">
      <c r="A58" s="457"/>
      <c r="B58" s="458"/>
      <c r="C58" s="62" t="s">
        <v>141</v>
      </c>
      <c r="D58" s="419"/>
      <c r="E58" s="420"/>
      <c r="F58" s="420"/>
      <c r="G58" s="420"/>
      <c r="H58" s="421"/>
      <c r="I58" s="58" t="s">
        <v>142</v>
      </c>
      <c r="J58" s="419"/>
      <c r="K58" s="421"/>
      <c r="L58" s="58" t="s">
        <v>143</v>
      </c>
      <c r="M58" s="63"/>
    </row>
    <row r="59" spans="1:13" ht="27" customHeight="1" thickBot="1" x14ac:dyDescent="0.3">
      <c r="A59" s="457"/>
      <c r="B59" s="458"/>
      <c r="C59" s="64" t="s">
        <v>144</v>
      </c>
      <c r="D59" s="413"/>
      <c r="E59" s="414"/>
      <c r="F59" s="414"/>
      <c r="G59" s="414"/>
      <c r="H59" s="415"/>
      <c r="I59" s="416"/>
      <c r="J59" s="417"/>
      <c r="K59" s="417"/>
      <c r="L59" s="417"/>
      <c r="M59" s="418"/>
    </row>
    <row r="60" spans="1:13" ht="27" customHeight="1" x14ac:dyDescent="0.25">
      <c r="A60" s="457"/>
      <c r="B60" s="458"/>
      <c r="C60" s="59" t="s">
        <v>5</v>
      </c>
      <c r="D60" s="429"/>
      <c r="E60" s="430"/>
      <c r="F60" s="430"/>
      <c r="G60" s="430"/>
      <c r="H60" s="431"/>
      <c r="I60" s="60" t="s">
        <v>136</v>
      </c>
      <c r="J60" s="429"/>
      <c r="K60" s="431"/>
      <c r="L60" s="60" t="s">
        <v>137</v>
      </c>
      <c r="M60" s="61"/>
    </row>
    <row r="61" spans="1:13" ht="27" customHeight="1" x14ac:dyDescent="0.25">
      <c r="A61" s="457"/>
      <c r="B61" s="458"/>
      <c r="C61" s="62" t="s">
        <v>138</v>
      </c>
      <c r="D61" s="419"/>
      <c r="E61" s="420"/>
      <c r="F61" s="420"/>
      <c r="G61" s="420"/>
      <c r="H61" s="421"/>
      <c r="I61" s="58" t="s">
        <v>139</v>
      </c>
      <c r="J61" s="419"/>
      <c r="K61" s="421"/>
      <c r="L61" s="58" t="s">
        <v>140</v>
      </c>
      <c r="M61" s="63"/>
    </row>
    <row r="62" spans="1:13" ht="27" customHeight="1" x14ac:dyDescent="0.25">
      <c r="A62" s="457"/>
      <c r="B62" s="458"/>
      <c r="C62" s="62" t="s">
        <v>141</v>
      </c>
      <c r="D62" s="419"/>
      <c r="E62" s="420"/>
      <c r="F62" s="420"/>
      <c r="G62" s="420"/>
      <c r="H62" s="421"/>
      <c r="I62" s="58" t="s">
        <v>142</v>
      </c>
      <c r="J62" s="419"/>
      <c r="K62" s="421"/>
      <c r="L62" s="58" t="s">
        <v>143</v>
      </c>
      <c r="M62" s="63"/>
    </row>
    <row r="63" spans="1:13" ht="27" customHeight="1" thickBot="1" x14ac:dyDescent="0.3">
      <c r="A63" s="459"/>
      <c r="B63" s="460"/>
      <c r="C63" s="64" t="s">
        <v>144</v>
      </c>
      <c r="D63" s="413"/>
      <c r="E63" s="414"/>
      <c r="F63" s="414"/>
      <c r="G63" s="414"/>
      <c r="H63" s="415"/>
      <c r="I63" s="416"/>
      <c r="J63" s="417"/>
      <c r="K63" s="417"/>
      <c r="L63" s="417"/>
      <c r="M63" s="418"/>
    </row>
    <row r="64" spans="1:13" ht="39" customHeight="1" x14ac:dyDescent="0.25">
      <c r="A64" s="422" t="s">
        <v>154</v>
      </c>
      <c r="B64" s="422"/>
      <c r="C64" s="422"/>
      <c r="D64" s="422"/>
      <c r="E64" s="422"/>
      <c r="F64" s="422"/>
      <c r="G64" s="422"/>
      <c r="H64" s="422"/>
      <c r="I64" s="422"/>
      <c r="J64" s="422"/>
      <c r="K64" s="422"/>
      <c r="L64" s="422"/>
      <c r="M64" s="422"/>
    </row>
    <row r="65" spans="1:13" ht="24" customHeight="1" thickBot="1" x14ac:dyDescent="0.3">
      <c r="A65" s="423"/>
      <c r="B65" s="423"/>
      <c r="C65" s="423"/>
      <c r="D65" s="423"/>
      <c r="E65" s="423"/>
      <c r="F65" s="423"/>
      <c r="G65" s="423"/>
      <c r="H65" s="423"/>
      <c r="I65" s="423"/>
      <c r="J65" s="423"/>
      <c r="K65" s="423"/>
      <c r="L65" s="423"/>
      <c r="M65" s="423"/>
    </row>
    <row r="66" spans="1:13" ht="24" customHeight="1" thickBot="1" x14ac:dyDescent="0.35">
      <c r="A66" s="154" t="s">
        <v>152</v>
      </c>
      <c r="B66" s="424" t="s">
        <v>153</v>
      </c>
      <c r="C66" s="424"/>
      <c r="D66" s="425"/>
      <c r="E66" s="155" t="s">
        <v>158</v>
      </c>
      <c r="F66" s="156"/>
      <c r="G66" s="156"/>
      <c r="H66" s="156"/>
      <c r="I66" s="156"/>
      <c r="J66" s="156"/>
      <c r="K66" s="156"/>
      <c r="L66" s="156"/>
      <c r="M66" s="157"/>
    </row>
    <row r="67" spans="1:13" ht="24" customHeight="1" x14ac:dyDescent="0.25">
      <c r="A67" s="150"/>
      <c r="B67" s="410"/>
      <c r="C67" s="411"/>
      <c r="D67" s="412"/>
      <c r="E67" s="151">
        <v>1</v>
      </c>
    </row>
    <row r="68" spans="1:13" ht="24" customHeight="1" x14ac:dyDescent="0.25">
      <c r="A68" s="152"/>
      <c r="B68" s="410"/>
      <c r="C68" s="411"/>
      <c r="D68" s="412"/>
      <c r="E68" s="151">
        <f>SUM(E67+1)</f>
        <v>2</v>
      </c>
    </row>
    <row r="69" spans="1:13" ht="24" customHeight="1" x14ac:dyDescent="0.25">
      <c r="A69" s="152"/>
      <c r="B69" s="410"/>
      <c r="C69" s="411"/>
      <c r="D69" s="412"/>
      <c r="E69" s="151">
        <f t="shared" ref="E69:E132" si="1">SUM(E68+1)</f>
        <v>3</v>
      </c>
    </row>
    <row r="70" spans="1:13" ht="24" customHeight="1" x14ac:dyDescent="0.25">
      <c r="A70" s="111"/>
      <c r="B70" s="410"/>
      <c r="C70" s="411"/>
      <c r="D70" s="412"/>
      <c r="E70" s="151">
        <f t="shared" si="1"/>
        <v>4</v>
      </c>
    </row>
    <row r="71" spans="1:13" ht="24" customHeight="1" x14ac:dyDescent="0.25">
      <c r="A71" s="111"/>
      <c r="B71" s="410"/>
      <c r="C71" s="411"/>
      <c r="D71" s="412"/>
      <c r="E71" s="151">
        <f t="shared" si="1"/>
        <v>5</v>
      </c>
    </row>
    <row r="72" spans="1:13" ht="24" customHeight="1" x14ac:dyDescent="0.25">
      <c r="A72" s="111"/>
      <c r="B72" s="410"/>
      <c r="C72" s="411"/>
      <c r="D72" s="412"/>
      <c r="E72" s="151">
        <f t="shared" si="1"/>
        <v>6</v>
      </c>
    </row>
    <row r="73" spans="1:13" ht="24" customHeight="1" x14ac:dyDescent="0.25">
      <c r="A73" s="111"/>
      <c r="B73" s="410"/>
      <c r="C73" s="411"/>
      <c r="D73" s="412"/>
      <c r="E73" s="151">
        <f t="shared" si="1"/>
        <v>7</v>
      </c>
    </row>
    <row r="74" spans="1:13" ht="24" customHeight="1" x14ac:dyDescent="0.25">
      <c r="A74" s="111"/>
      <c r="B74" s="410"/>
      <c r="C74" s="411"/>
      <c r="D74" s="412"/>
      <c r="E74" s="151">
        <f t="shared" si="1"/>
        <v>8</v>
      </c>
    </row>
    <row r="75" spans="1:13" ht="24" customHeight="1" x14ac:dyDescent="0.25">
      <c r="A75" s="111"/>
      <c r="B75" s="410"/>
      <c r="C75" s="411"/>
      <c r="D75" s="412"/>
      <c r="E75" s="151">
        <f t="shared" si="1"/>
        <v>9</v>
      </c>
    </row>
    <row r="76" spans="1:13" ht="24" customHeight="1" x14ac:dyDescent="0.25">
      <c r="A76" s="111"/>
      <c r="B76" s="410"/>
      <c r="C76" s="411"/>
      <c r="D76" s="412"/>
      <c r="E76" s="151">
        <f t="shared" si="1"/>
        <v>10</v>
      </c>
    </row>
    <row r="77" spans="1:13" ht="24" customHeight="1" x14ac:dyDescent="0.25">
      <c r="A77" s="111"/>
      <c r="B77" s="410"/>
      <c r="C77" s="411"/>
      <c r="D77" s="412"/>
      <c r="E77" s="151">
        <f t="shared" si="1"/>
        <v>11</v>
      </c>
    </row>
    <row r="78" spans="1:13" ht="24" customHeight="1" x14ac:dyDescent="0.25">
      <c r="A78" s="111"/>
      <c r="B78" s="410"/>
      <c r="C78" s="411"/>
      <c r="D78" s="412"/>
      <c r="E78" s="151">
        <f t="shared" si="1"/>
        <v>12</v>
      </c>
    </row>
    <row r="79" spans="1:13" ht="24" customHeight="1" x14ac:dyDescent="0.25">
      <c r="A79" s="111"/>
      <c r="B79" s="410"/>
      <c r="C79" s="411"/>
      <c r="D79" s="412"/>
      <c r="E79" s="151">
        <f t="shared" si="1"/>
        <v>13</v>
      </c>
    </row>
    <row r="80" spans="1:13" ht="24" customHeight="1" x14ac:dyDescent="0.25">
      <c r="A80" s="111"/>
      <c r="B80" s="410"/>
      <c r="C80" s="411"/>
      <c r="D80" s="412"/>
      <c r="E80" s="151">
        <f t="shared" si="1"/>
        <v>14</v>
      </c>
    </row>
    <row r="81" spans="1:5" ht="24" customHeight="1" x14ac:dyDescent="0.25">
      <c r="A81" s="111"/>
      <c r="B81" s="410"/>
      <c r="C81" s="411"/>
      <c r="D81" s="412"/>
      <c r="E81" s="151">
        <f t="shared" si="1"/>
        <v>15</v>
      </c>
    </row>
    <row r="82" spans="1:5" ht="24" customHeight="1" x14ac:dyDescent="0.25">
      <c r="A82" s="111"/>
      <c r="B82" s="410"/>
      <c r="C82" s="411"/>
      <c r="D82" s="412"/>
      <c r="E82" s="151">
        <f t="shared" si="1"/>
        <v>16</v>
      </c>
    </row>
    <row r="83" spans="1:5" ht="24" customHeight="1" x14ac:dyDescent="0.25">
      <c r="A83" s="111"/>
      <c r="B83" s="410"/>
      <c r="C83" s="411"/>
      <c r="D83" s="412"/>
      <c r="E83" s="151">
        <f t="shared" si="1"/>
        <v>17</v>
      </c>
    </row>
    <row r="84" spans="1:5" ht="24" customHeight="1" x14ac:dyDescent="0.25">
      <c r="A84" s="111"/>
      <c r="B84" s="410"/>
      <c r="C84" s="411"/>
      <c r="D84" s="412"/>
      <c r="E84" s="151">
        <f t="shared" si="1"/>
        <v>18</v>
      </c>
    </row>
    <row r="85" spans="1:5" ht="24" customHeight="1" x14ac:dyDescent="0.25">
      <c r="A85" s="111"/>
      <c r="B85" s="410"/>
      <c r="C85" s="411"/>
      <c r="D85" s="412"/>
      <c r="E85" s="151">
        <f t="shared" si="1"/>
        <v>19</v>
      </c>
    </row>
    <row r="86" spans="1:5" ht="24" hidden="1" customHeight="1" x14ac:dyDescent="0.25">
      <c r="A86" s="111"/>
      <c r="B86" s="410"/>
      <c r="C86" s="411"/>
      <c r="D86" s="412"/>
      <c r="E86" s="151">
        <f t="shared" si="1"/>
        <v>20</v>
      </c>
    </row>
    <row r="87" spans="1:5" ht="24" hidden="1" customHeight="1" x14ac:dyDescent="0.25">
      <c r="A87" s="111"/>
      <c r="B87" s="410"/>
      <c r="C87" s="411"/>
      <c r="D87" s="412"/>
      <c r="E87" s="151">
        <f t="shared" si="1"/>
        <v>21</v>
      </c>
    </row>
    <row r="88" spans="1:5" ht="24" hidden="1" customHeight="1" x14ac:dyDescent="0.25">
      <c r="A88" s="111"/>
      <c r="B88" s="410"/>
      <c r="C88" s="411"/>
      <c r="D88" s="412"/>
      <c r="E88" s="151">
        <f t="shared" si="1"/>
        <v>22</v>
      </c>
    </row>
    <row r="89" spans="1:5" ht="24" hidden="1" customHeight="1" x14ac:dyDescent="0.25">
      <c r="A89" s="111"/>
      <c r="B89" s="410"/>
      <c r="C89" s="411"/>
      <c r="D89" s="412"/>
      <c r="E89" s="151">
        <f t="shared" si="1"/>
        <v>23</v>
      </c>
    </row>
    <row r="90" spans="1:5" ht="24" hidden="1" customHeight="1" x14ac:dyDescent="0.25">
      <c r="A90" s="111"/>
      <c r="B90" s="410"/>
      <c r="C90" s="411"/>
      <c r="D90" s="412"/>
      <c r="E90" s="151">
        <f t="shared" si="1"/>
        <v>24</v>
      </c>
    </row>
    <row r="91" spans="1:5" ht="24" hidden="1" customHeight="1" x14ac:dyDescent="0.25">
      <c r="A91" s="111"/>
      <c r="B91" s="410"/>
      <c r="C91" s="411"/>
      <c r="D91" s="412"/>
      <c r="E91" s="151">
        <f t="shared" si="1"/>
        <v>25</v>
      </c>
    </row>
    <row r="92" spans="1:5" ht="24" hidden="1" customHeight="1" x14ac:dyDescent="0.25">
      <c r="A92" s="111"/>
      <c r="B92" s="410"/>
      <c r="C92" s="411"/>
      <c r="D92" s="412"/>
      <c r="E92" s="151">
        <f t="shared" si="1"/>
        <v>26</v>
      </c>
    </row>
    <row r="93" spans="1:5" ht="24" hidden="1" customHeight="1" x14ac:dyDescent="0.25">
      <c r="A93" s="111"/>
      <c r="B93" s="410"/>
      <c r="C93" s="411"/>
      <c r="D93" s="412"/>
      <c r="E93" s="151">
        <f t="shared" si="1"/>
        <v>27</v>
      </c>
    </row>
    <row r="94" spans="1:5" ht="24" hidden="1" customHeight="1" x14ac:dyDescent="0.25">
      <c r="A94" s="111"/>
      <c r="B94" s="410"/>
      <c r="C94" s="411"/>
      <c r="D94" s="412"/>
      <c r="E94" s="151">
        <f t="shared" si="1"/>
        <v>28</v>
      </c>
    </row>
    <row r="95" spans="1:5" ht="24" hidden="1" customHeight="1" x14ac:dyDescent="0.25">
      <c r="A95" s="111"/>
      <c r="B95" s="410"/>
      <c r="C95" s="411"/>
      <c r="D95" s="412"/>
      <c r="E95" s="151">
        <f t="shared" si="1"/>
        <v>29</v>
      </c>
    </row>
    <row r="96" spans="1:5" ht="24" hidden="1" customHeight="1" x14ac:dyDescent="0.25">
      <c r="A96" s="111"/>
      <c r="B96" s="410"/>
      <c r="C96" s="411"/>
      <c r="D96" s="412"/>
      <c r="E96" s="151">
        <f t="shared" si="1"/>
        <v>30</v>
      </c>
    </row>
    <row r="97" spans="1:5" ht="24" hidden="1" customHeight="1" x14ac:dyDescent="0.25">
      <c r="A97" s="111"/>
      <c r="B97" s="410"/>
      <c r="C97" s="411"/>
      <c r="D97" s="412"/>
      <c r="E97" s="151">
        <f t="shared" si="1"/>
        <v>31</v>
      </c>
    </row>
    <row r="98" spans="1:5" ht="24" hidden="1" customHeight="1" x14ac:dyDescent="0.25">
      <c r="A98" s="111"/>
      <c r="B98" s="410"/>
      <c r="C98" s="411"/>
      <c r="D98" s="412"/>
      <c r="E98" s="151">
        <f t="shared" si="1"/>
        <v>32</v>
      </c>
    </row>
    <row r="99" spans="1:5" ht="24" hidden="1" customHeight="1" x14ac:dyDescent="0.25">
      <c r="A99" s="111"/>
      <c r="B99" s="410"/>
      <c r="C99" s="411"/>
      <c r="D99" s="412"/>
      <c r="E99" s="151">
        <f t="shared" si="1"/>
        <v>33</v>
      </c>
    </row>
    <row r="100" spans="1:5" ht="24" hidden="1" customHeight="1" x14ac:dyDescent="0.25">
      <c r="A100" s="111"/>
      <c r="B100" s="410"/>
      <c r="C100" s="411"/>
      <c r="D100" s="412"/>
      <c r="E100" s="151">
        <f t="shared" si="1"/>
        <v>34</v>
      </c>
    </row>
    <row r="101" spans="1:5" ht="24" hidden="1" customHeight="1" x14ac:dyDescent="0.25">
      <c r="A101" s="111"/>
      <c r="B101" s="410"/>
      <c r="C101" s="411"/>
      <c r="D101" s="412"/>
      <c r="E101" s="151">
        <f t="shared" si="1"/>
        <v>35</v>
      </c>
    </row>
    <row r="102" spans="1:5" ht="24" hidden="1" customHeight="1" x14ac:dyDescent="0.25">
      <c r="A102" s="111"/>
      <c r="B102" s="410"/>
      <c r="C102" s="411"/>
      <c r="D102" s="412"/>
      <c r="E102" s="151">
        <f t="shared" si="1"/>
        <v>36</v>
      </c>
    </row>
    <row r="103" spans="1:5" ht="24" hidden="1" customHeight="1" x14ac:dyDescent="0.25">
      <c r="A103" s="111"/>
      <c r="B103" s="410"/>
      <c r="C103" s="411"/>
      <c r="D103" s="412"/>
      <c r="E103" s="151">
        <f t="shared" si="1"/>
        <v>37</v>
      </c>
    </row>
    <row r="104" spans="1:5" ht="24" hidden="1" customHeight="1" x14ac:dyDescent="0.25">
      <c r="A104" s="111"/>
      <c r="B104" s="407"/>
      <c r="C104" s="408"/>
      <c r="D104" s="409"/>
      <c r="E104" s="151">
        <f t="shared" si="1"/>
        <v>38</v>
      </c>
    </row>
    <row r="105" spans="1:5" ht="24" hidden="1" customHeight="1" x14ac:dyDescent="0.25">
      <c r="A105" s="111"/>
      <c r="B105" s="407"/>
      <c r="C105" s="408"/>
      <c r="D105" s="409"/>
      <c r="E105" s="151">
        <f t="shared" si="1"/>
        <v>39</v>
      </c>
    </row>
    <row r="106" spans="1:5" ht="24" hidden="1" customHeight="1" x14ac:dyDescent="0.25">
      <c r="A106" s="111"/>
      <c r="B106" s="407"/>
      <c r="C106" s="408"/>
      <c r="D106" s="409"/>
      <c r="E106" s="151">
        <f t="shared" si="1"/>
        <v>40</v>
      </c>
    </row>
    <row r="107" spans="1:5" ht="24" hidden="1" customHeight="1" x14ac:dyDescent="0.25">
      <c r="A107" s="111"/>
      <c r="B107" s="407"/>
      <c r="C107" s="408"/>
      <c r="D107" s="409"/>
      <c r="E107" s="151">
        <f t="shared" si="1"/>
        <v>41</v>
      </c>
    </row>
    <row r="108" spans="1:5" ht="24" hidden="1" customHeight="1" x14ac:dyDescent="0.25">
      <c r="A108" s="111"/>
      <c r="B108" s="407"/>
      <c r="C108" s="408"/>
      <c r="D108" s="409"/>
      <c r="E108" s="151">
        <f t="shared" si="1"/>
        <v>42</v>
      </c>
    </row>
    <row r="109" spans="1:5" ht="24" hidden="1" customHeight="1" x14ac:dyDescent="0.25">
      <c r="A109" s="111"/>
      <c r="B109" s="407"/>
      <c r="C109" s="408"/>
      <c r="D109" s="409"/>
      <c r="E109" s="151">
        <f t="shared" si="1"/>
        <v>43</v>
      </c>
    </row>
    <row r="110" spans="1:5" ht="24" hidden="1" customHeight="1" x14ac:dyDescent="0.25">
      <c r="A110" s="111"/>
      <c r="B110" s="407"/>
      <c r="C110" s="408"/>
      <c r="D110" s="409"/>
      <c r="E110" s="151">
        <f t="shared" si="1"/>
        <v>44</v>
      </c>
    </row>
    <row r="111" spans="1:5" ht="24" hidden="1" customHeight="1" x14ac:dyDescent="0.25">
      <c r="A111" s="111"/>
      <c r="B111" s="407"/>
      <c r="C111" s="408"/>
      <c r="D111" s="409"/>
      <c r="E111" s="151">
        <f t="shared" si="1"/>
        <v>45</v>
      </c>
    </row>
    <row r="112" spans="1:5" ht="24" hidden="1" customHeight="1" x14ac:dyDescent="0.25">
      <c r="A112" s="111"/>
      <c r="B112" s="407"/>
      <c r="C112" s="408"/>
      <c r="D112" s="409"/>
      <c r="E112" s="151">
        <f t="shared" si="1"/>
        <v>46</v>
      </c>
    </row>
    <row r="113" spans="1:5" ht="24" hidden="1" customHeight="1" x14ac:dyDescent="0.25">
      <c r="A113" s="111"/>
      <c r="B113" s="407"/>
      <c r="C113" s="408"/>
      <c r="D113" s="409"/>
      <c r="E113" s="151">
        <f t="shared" si="1"/>
        <v>47</v>
      </c>
    </row>
    <row r="114" spans="1:5" ht="24" hidden="1" customHeight="1" x14ac:dyDescent="0.25">
      <c r="A114" s="111"/>
      <c r="B114" s="407"/>
      <c r="C114" s="408"/>
      <c r="D114" s="409"/>
      <c r="E114" s="151">
        <f t="shared" si="1"/>
        <v>48</v>
      </c>
    </row>
    <row r="115" spans="1:5" ht="24" hidden="1" customHeight="1" x14ac:dyDescent="0.25">
      <c r="A115" s="111"/>
      <c r="B115" s="407"/>
      <c r="C115" s="408"/>
      <c r="D115" s="409"/>
      <c r="E115" s="151">
        <f t="shared" si="1"/>
        <v>49</v>
      </c>
    </row>
    <row r="116" spans="1:5" ht="24" hidden="1" customHeight="1" x14ac:dyDescent="0.25">
      <c r="A116" s="111"/>
      <c r="B116" s="407"/>
      <c r="C116" s="408"/>
      <c r="D116" s="409"/>
      <c r="E116" s="151">
        <f t="shared" si="1"/>
        <v>50</v>
      </c>
    </row>
    <row r="117" spans="1:5" ht="24" hidden="1" customHeight="1" x14ac:dyDescent="0.25">
      <c r="A117" s="111"/>
      <c r="B117" s="407"/>
      <c r="C117" s="408"/>
      <c r="D117" s="409"/>
      <c r="E117" s="151">
        <f t="shared" si="1"/>
        <v>51</v>
      </c>
    </row>
    <row r="118" spans="1:5" ht="24" hidden="1" customHeight="1" x14ac:dyDescent="0.25">
      <c r="A118" s="111"/>
      <c r="B118" s="407"/>
      <c r="C118" s="408"/>
      <c r="D118" s="409"/>
      <c r="E118" s="151">
        <f t="shared" si="1"/>
        <v>52</v>
      </c>
    </row>
    <row r="119" spans="1:5" ht="24" hidden="1" customHeight="1" x14ac:dyDescent="0.25">
      <c r="A119" s="111"/>
      <c r="B119" s="407"/>
      <c r="C119" s="408"/>
      <c r="D119" s="409"/>
      <c r="E119" s="151">
        <f t="shared" si="1"/>
        <v>53</v>
      </c>
    </row>
    <row r="120" spans="1:5" ht="24" hidden="1" customHeight="1" x14ac:dyDescent="0.25">
      <c r="A120" s="111"/>
      <c r="B120" s="407"/>
      <c r="C120" s="408"/>
      <c r="D120" s="409"/>
      <c r="E120" s="151">
        <f t="shared" si="1"/>
        <v>54</v>
      </c>
    </row>
    <row r="121" spans="1:5" ht="24" hidden="1" customHeight="1" x14ac:dyDescent="0.25">
      <c r="A121" s="111"/>
      <c r="B121" s="407"/>
      <c r="C121" s="408"/>
      <c r="D121" s="409"/>
      <c r="E121" s="151">
        <f t="shared" si="1"/>
        <v>55</v>
      </c>
    </row>
    <row r="122" spans="1:5" ht="24" hidden="1" customHeight="1" x14ac:dyDescent="0.25">
      <c r="A122" s="111"/>
      <c r="B122" s="407"/>
      <c r="C122" s="408"/>
      <c r="D122" s="409"/>
      <c r="E122" s="151">
        <f t="shared" si="1"/>
        <v>56</v>
      </c>
    </row>
    <row r="123" spans="1:5" ht="24" hidden="1" customHeight="1" x14ac:dyDescent="0.25">
      <c r="A123" s="111"/>
      <c r="B123" s="407"/>
      <c r="C123" s="408"/>
      <c r="D123" s="409"/>
      <c r="E123" s="151">
        <f t="shared" si="1"/>
        <v>57</v>
      </c>
    </row>
    <row r="124" spans="1:5" ht="24" hidden="1" customHeight="1" x14ac:dyDescent="0.25">
      <c r="A124" s="111"/>
      <c r="B124" s="407"/>
      <c r="C124" s="408"/>
      <c r="D124" s="409"/>
      <c r="E124" s="151">
        <f t="shared" si="1"/>
        <v>58</v>
      </c>
    </row>
    <row r="125" spans="1:5" ht="24" hidden="1" customHeight="1" x14ac:dyDescent="0.25">
      <c r="A125" s="111"/>
      <c r="B125" s="407"/>
      <c r="C125" s="408"/>
      <c r="D125" s="409"/>
      <c r="E125" s="151">
        <f t="shared" si="1"/>
        <v>59</v>
      </c>
    </row>
    <row r="126" spans="1:5" ht="24" hidden="1" customHeight="1" x14ac:dyDescent="0.25">
      <c r="A126" s="111"/>
      <c r="B126" s="407"/>
      <c r="C126" s="408"/>
      <c r="D126" s="409"/>
      <c r="E126" s="151">
        <f t="shared" si="1"/>
        <v>60</v>
      </c>
    </row>
    <row r="127" spans="1:5" ht="24" hidden="1" customHeight="1" x14ac:dyDescent="0.25">
      <c r="A127" s="111"/>
      <c r="B127" s="407"/>
      <c r="C127" s="408"/>
      <c r="D127" s="409"/>
      <c r="E127" s="151">
        <f t="shared" si="1"/>
        <v>61</v>
      </c>
    </row>
    <row r="128" spans="1:5" ht="24" hidden="1" customHeight="1" x14ac:dyDescent="0.25">
      <c r="A128" s="111"/>
      <c r="B128" s="407"/>
      <c r="C128" s="408"/>
      <c r="D128" s="409"/>
      <c r="E128" s="151">
        <f t="shared" si="1"/>
        <v>62</v>
      </c>
    </row>
    <row r="129" spans="1:5" ht="24" hidden="1" customHeight="1" x14ac:dyDescent="0.25">
      <c r="A129" s="111"/>
      <c r="B129" s="407"/>
      <c r="C129" s="408"/>
      <c r="D129" s="409"/>
      <c r="E129" s="151">
        <f t="shared" si="1"/>
        <v>63</v>
      </c>
    </row>
    <row r="130" spans="1:5" ht="24" hidden="1" customHeight="1" x14ac:dyDescent="0.25">
      <c r="A130" s="111"/>
      <c r="B130" s="407"/>
      <c r="C130" s="408"/>
      <c r="D130" s="409"/>
      <c r="E130" s="151">
        <f t="shared" si="1"/>
        <v>64</v>
      </c>
    </row>
    <row r="131" spans="1:5" ht="24" hidden="1" customHeight="1" x14ac:dyDescent="0.25">
      <c r="A131" s="111"/>
      <c r="B131" s="407"/>
      <c r="C131" s="408"/>
      <c r="D131" s="409"/>
      <c r="E131" s="151">
        <f t="shared" si="1"/>
        <v>65</v>
      </c>
    </row>
    <row r="132" spans="1:5" ht="24" hidden="1" customHeight="1" x14ac:dyDescent="0.25">
      <c r="A132" s="111"/>
      <c r="B132" s="407"/>
      <c r="C132" s="408"/>
      <c r="D132" s="409"/>
      <c r="E132" s="151">
        <f t="shared" si="1"/>
        <v>66</v>
      </c>
    </row>
    <row r="133" spans="1:5" ht="24" hidden="1" customHeight="1" x14ac:dyDescent="0.25">
      <c r="A133" s="111"/>
      <c r="B133" s="407"/>
      <c r="C133" s="408"/>
      <c r="D133" s="409"/>
      <c r="E133" s="151">
        <f t="shared" ref="E133:E181" si="2">SUM(E132+1)</f>
        <v>67</v>
      </c>
    </row>
    <row r="134" spans="1:5" ht="24" hidden="1" customHeight="1" x14ac:dyDescent="0.25">
      <c r="A134" s="111"/>
      <c r="B134" s="407"/>
      <c r="C134" s="408"/>
      <c r="D134" s="409"/>
      <c r="E134" s="151">
        <f t="shared" si="2"/>
        <v>68</v>
      </c>
    </row>
    <row r="135" spans="1:5" ht="24" hidden="1" customHeight="1" x14ac:dyDescent="0.25">
      <c r="A135" s="111"/>
      <c r="B135" s="407"/>
      <c r="C135" s="408"/>
      <c r="D135" s="409"/>
      <c r="E135" s="151">
        <f t="shared" si="2"/>
        <v>69</v>
      </c>
    </row>
    <row r="136" spans="1:5" ht="24" hidden="1" customHeight="1" x14ac:dyDescent="0.25">
      <c r="A136" s="111"/>
      <c r="B136" s="407"/>
      <c r="C136" s="408"/>
      <c r="D136" s="409"/>
      <c r="E136" s="151">
        <f t="shared" si="2"/>
        <v>70</v>
      </c>
    </row>
    <row r="137" spans="1:5" ht="24" hidden="1" customHeight="1" x14ac:dyDescent="0.25">
      <c r="A137" s="111"/>
      <c r="B137" s="407"/>
      <c r="C137" s="408"/>
      <c r="D137" s="409"/>
      <c r="E137" s="151">
        <f t="shared" si="2"/>
        <v>71</v>
      </c>
    </row>
    <row r="138" spans="1:5" ht="24" hidden="1" customHeight="1" x14ac:dyDescent="0.25">
      <c r="A138" s="111"/>
      <c r="B138" s="407"/>
      <c r="C138" s="408"/>
      <c r="D138" s="409"/>
      <c r="E138" s="151">
        <f t="shared" si="2"/>
        <v>72</v>
      </c>
    </row>
    <row r="139" spans="1:5" ht="24" hidden="1" customHeight="1" x14ac:dyDescent="0.25">
      <c r="A139" s="111"/>
      <c r="B139" s="407"/>
      <c r="C139" s="408"/>
      <c r="D139" s="409"/>
      <c r="E139" s="151">
        <f t="shared" si="2"/>
        <v>73</v>
      </c>
    </row>
    <row r="140" spans="1:5" ht="24" hidden="1" customHeight="1" x14ac:dyDescent="0.25">
      <c r="A140" s="111"/>
      <c r="B140" s="407"/>
      <c r="C140" s="408"/>
      <c r="D140" s="409"/>
      <c r="E140" s="151">
        <f t="shared" si="2"/>
        <v>74</v>
      </c>
    </row>
    <row r="141" spans="1:5" ht="24" hidden="1" customHeight="1" x14ac:dyDescent="0.25">
      <c r="A141" s="111"/>
      <c r="B141" s="407"/>
      <c r="C141" s="408"/>
      <c r="D141" s="409"/>
      <c r="E141" s="151">
        <f t="shared" si="2"/>
        <v>75</v>
      </c>
    </row>
    <row r="142" spans="1:5" ht="24" hidden="1" customHeight="1" x14ac:dyDescent="0.25">
      <c r="A142" s="111"/>
      <c r="B142" s="407"/>
      <c r="C142" s="408"/>
      <c r="D142" s="409"/>
      <c r="E142" s="151">
        <f t="shared" si="2"/>
        <v>76</v>
      </c>
    </row>
    <row r="143" spans="1:5" ht="24" hidden="1" customHeight="1" x14ac:dyDescent="0.25">
      <c r="A143" s="111"/>
      <c r="B143" s="407"/>
      <c r="C143" s="408"/>
      <c r="D143" s="409"/>
      <c r="E143" s="151">
        <f t="shared" si="2"/>
        <v>77</v>
      </c>
    </row>
    <row r="144" spans="1:5" ht="24" hidden="1" customHeight="1" x14ac:dyDescent="0.25">
      <c r="A144" s="111"/>
      <c r="B144" s="407"/>
      <c r="C144" s="408"/>
      <c r="D144" s="409"/>
      <c r="E144" s="151">
        <f t="shared" si="2"/>
        <v>78</v>
      </c>
    </row>
    <row r="145" spans="1:5" ht="24" hidden="1" customHeight="1" x14ac:dyDescent="0.25">
      <c r="A145" s="111"/>
      <c r="B145" s="407"/>
      <c r="C145" s="408"/>
      <c r="D145" s="409"/>
      <c r="E145" s="151">
        <f t="shared" si="2"/>
        <v>79</v>
      </c>
    </row>
    <row r="146" spans="1:5" ht="24" hidden="1" customHeight="1" x14ac:dyDescent="0.25">
      <c r="A146" s="111"/>
      <c r="B146" s="407"/>
      <c r="C146" s="408"/>
      <c r="D146" s="409"/>
      <c r="E146" s="151">
        <f t="shared" si="2"/>
        <v>80</v>
      </c>
    </row>
    <row r="147" spans="1:5" ht="24" hidden="1" customHeight="1" x14ac:dyDescent="0.25">
      <c r="A147" s="111"/>
      <c r="B147" s="407"/>
      <c r="C147" s="408"/>
      <c r="D147" s="409"/>
      <c r="E147" s="151">
        <f t="shared" si="2"/>
        <v>81</v>
      </c>
    </row>
    <row r="148" spans="1:5" ht="24" hidden="1" customHeight="1" x14ac:dyDescent="0.25">
      <c r="A148" s="111"/>
      <c r="B148" s="407"/>
      <c r="C148" s="408"/>
      <c r="D148" s="409"/>
      <c r="E148" s="151">
        <f t="shared" si="2"/>
        <v>82</v>
      </c>
    </row>
    <row r="149" spans="1:5" ht="24" hidden="1" customHeight="1" x14ac:dyDescent="0.25">
      <c r="A149" s="111"/>
      <c r="B149" s="407"/>
      <c r="C149" s="408"/>
      <c r="D149" s="409"/>
      <c r="E149" s="151">
        <f t="shared" si="2"/>
        <v>83</v>
      </c>
    </row>
    <row r="150" spans="1:5" ht="24" hidden="1" customHeight="1" x14ac:dyDescent="0.25">
      <c r="A150" s="111"/>
      <c r="B150" s="407"/>
      <c r="C150" s="408"/>
      <c r="D150" s="409"/>
      <c r="E150" s="151">
        <f t="shared" si="2"/>
        <v>84</v>
      </c>
    </row>
    <row r="151" spans="1:5" ht="24" hidden="1" customHeight="1" x14ac:dyDescent="0.25">
      <c r="A151" s="111"/>
      <c r="B151" s="407"/>
      <c r="C151" s="408"/>
      <c r="D151" s="409"/>
      <c r="E151" s="151">
        <f t="shared" si="2"/>
        <v>85</v>
      </c>
    </row>
    <row r="152" spans="1:5" ht="24" hidden="1" customHeight="1" x14ac:dyDescent="0.25">
      <c r="A152" s="111"/>
      <c r="B152" s="407"/>
      <c r="C152" s="408"/>
      <c r="D152" s="409"/>
      <c r="E152" s="151">
        <f t="shared" si="2"/>
        <v>86</v>
      </c>
    </row>
    <row r="153" spans="1:5" ht="24" hidden="1" customHeight="1" x14ac:dyDescent="0.25">
      <c r="A153" s="111"/>
      <c r="B153" s="407"/>
      <c r="C153" s="408"/>
      <c r="D153" s="409"/>
      <c r="E153" s="151">
        <f t="shared" si="2"/>
        <v>87</v>
      </c>
    </row>
    <row r="154" spans="1:5" ht="24" hidden="1" customHeight="1" x14ac:dyDescent="0.25">
      <c r="A154" s="111"/>
      <c r="B154" s="407"/>
      <c r="C154" s="408"/>
      <c r="D154" s="409"/>
      <c r="E154" s="151">
        <f t="shared" si="2"/>
        <v>88</v>
      </c>
    </row>
    <row r="155" spans="1:5" ht="24" hidden="1" customHeight="1" x14ac:dyDescent="0.25">
      <c r="A155" s="111"/>
      <c r="B155" s="407"/>
      <c r="C155" s="408"/>
      <c r="D155" s="409"/>
      <c r="E155" s="151">
        <f t="shared" si="2"/>
        <v>89</v>
      </c>
    </row>
    <row r="156" spans="1:5" ht="24" hidden="1" customHeight="1" x14ac:dyDescent="0.25">
      <c r="A156" s="111"/>
      <c r="B156" s="407"/>
      <c r="C156" s="408"/>
      <c r="D156" s="409"/>
      <c r="E156" s="151">
        <f t="shared" si="2"/>
        <v>90</v>
      </c>
    </row>
    <row r="157" spans="1:5" ht="24" hidden="1" customHeight="1" x14ac:dyDescent="0.25">
      <c r="A157" s="111"/>
      <c r="B157" s="407"/>
      <c r="C157" s="408"/>
      <c r="D157" s="409"/>
      <c r="E157" s="151">
        <f t="shared" si="2"/>
        <v>91</v>
      </c>
    </row>
    <row r="158" spans="1:5" ht="24" hidden="1" customHeight="1" x14ac:dyDescent="0.25">
      <c r="A158" s="111"/>
      <c r="B158" s="407"/>
      <c r="C158" s="408"/>
      <c r="D158" s="409"/>
      <c r="E158" s="151">
        <f t="shared" si="2"/>
        <v>92</v>
      </c>
    </row>
    <row r="159" spans="1:5" ht="24" hidden="1" customHeight="1" x14ac:dyDescent="0.25">
      <c r="A159" s="111"/>
      <c r="B159" s="407"/>
      <c r="C159" s="408"/>
      <c r="D159" s="409"/>
      <c r="E159" s="151">
        <f t="shared" si="2"/>
        <v>93</v>
      </c>
    </row>
    <row r="160" spans="1:5" ht="24" hidden="1" customHeight="1" x14ac:dyDescent="0.25">
      <c r="A160" s="111"/>
      <c r="B160" s="407"/>
      <c r="C160" s="408"/>
      <c r="D160" s="409"/>
      <c r="E160" s="151">
        <f t="shared" si="2"/>
        <v>94</v>
      </c>
    </row>
    <row r="161" spans="1:5" ht="24" hidden="1" customHeight="1" x14ac:dyDescent="0.25">
      <c r="A161" s="111"/>
      <c r="B161" s="407"/>
      <c r="C161" s="408"/>
      <c r="D161" s="409"/>
      <c r="E161" s="151">
        <f t="shared" si="2"/>
        <v>95</v>
      </c>
    </row>
    <row r="162" spans="1:5" ht="24" hidden="1" customHeight="1" x14ac:dyDescent="0.25">
      <c r="A162" s="111"/>
      <c r="B162" s="407"/>
      <c r="C162" s="408"/>
      <c r="D162" s="409"/>
      <c r="E162" s="151">
        <f t="shared" si="2"/>
        <v>96</v>
      </c>
    </row>
    <row r="163" spans="1:5" ht="24" hidden="1" customHeight="1" x14ac:dyDescent="0.25">
      <c r="A163" s="111"/>
      <c r="B163" s="407"/>
      <c r="C163" s="408"/>
      <c r="D163" s="409"/>
      <c r="E163" s="151">
        <f t="shared" si="2"/>
        <v>97</v>
      </c>
    </row>
    <row r="164" spans="1:5" ht="24" hidden="1" customHeight="1" x14ac:dyDescent="0.25">
      <c r="A164" s="111"/>
      <c r="B164" s="407"/>
      <c r="C164" s="408"/>
      <c r="D164" s="409"/>
      <c r="E164" s="151">
        <f t="shared" si="2"/>
        <v>98</v>
      </c>
    </row>
    <row r="165" spans="1:5" ht="24" hidden="1" customHeight="1" x14ac:dyDescent="0.25">
      <c r="A165" s="111"/>
      <c r="B165" s="407"/>
      <c r="C165" s="408"/>
      <c r="D165" s="409"/>
      <c r="E165" s="151">
        <f t="shared" si="2"/>
        <v>99</v>
      </c>
    </row>
    <row r="166" spans="1:5" ht="24" hidden="1" customHeight="1" x14ac:dyDescent="0.25">
      <c r="A166" s="111"/>
      <c r="B166" s="407"/>
      <c r="C166" s="408"/>
      <c r="D166" s="409"/>
      <c r="E166" s="151">
        <f t="shared" si="2"/>
        <v>100</v>
      </c>
    </row>
    <row r="167" spans="1:5" ht="24" hidden="1" customHeight="1" x14ac:dyDescent="0.25">
      <c r="A167" s="111"/>
      <c r="B167" s="407"/>
      <c r="C167" s="408"/>
      <c r="D167" s="409"/>
      <c r="E167" s="151">
        <f t="shared" si="2"/>
        <v>101</v>
      </c>
    </row>
    <row r="168" spans="1:5" ht="24" hidden="1" customHeight="1" x14ac:dyDescent="0.25">
      <c r="A168" s="111"/>
      <c r="B168" s="407"/>
      <c r="C168" s="408"/>
      <c r="D168" s="409"/>
      <c r="E168" s="151">
        <f t="shared" si="2"/>
        <v>102</v>
      </c>
    </row>
    <row r="169" spans="1:5" ht="24" hidden="1" customHeight="1" x14ac:dyDescent="0.25">
      <c r="A169" s="111"/>
      <c r="B169" s="407"/>
      <c r="C169" s="408"/>
      <c r="D169" s="409"/>
      <c r="E169" s="151">
        <f t="shared" si="2"/>
        <v>103</v>
      </c>
    </row>
    <row r="170" spans="1:5" ht="24" hidden="1" customHeight="1" x14ac:dyDescent="0.25">
      <c r="A170" s="111"/>
      <c r="B170" s="407"/>
      <c r="C170" s="408"/>
      <c r="D170" s="409"/>
      <c r="E170" s="151">
        <f t="shared" si="2"/>
        <v>104</v>
      </c>
    </row>
    <row r="171" spans="1:5" ht="24" hidden="1" customHeight="1" x14ac:dyDescent="0.25">
      <c r="A171" s="111"/>
      <c r="B171" s="407"/>
      <c r="C171" s="408"/>
      <c r="D171" s="409"/>
      <c r="E171" s="151">
        <f t="shared" si="2"/>
        <v>105</v>
      </c>
    </row>
    <row r="172" spans="1:5" ht="24" hidden="1" customHeight="1" x14ac:dyDescent="0.25">
      <c r="A172" s="111"/>
      <c r="B172" s="407"/>
      <c r="C172" s="408"/>
      <c r="D172" s="409"/>
      <c r="E172" s="151">
        <f t="shared" si="2"/>
        <v>106</v>
      </c>
    </row>
    <row r="173" spans="1:5" ht="24" hidden="1" customHeight="1" x14ac:dyDescent="0.25">
      <c r="A173" s="111"/>
      <c r="B173" s="407"/>
      <c r="C173" s="408"/>
      <c r="D173" s="409"/>
      <c r="E173" s="151">
        <f t="shared" si="2"/>
        <v>107</v>
      </c>
    </row>
    <row r="174" spans="1:5" ht="24" hidden="1" customHeight="1" x14ac:dyDescent="0.25">
      <c r="A174" s="111"/>
      <c r="B174" s="407"/>
      <c r="C174" s="408"/>
      <c r="D174" s="409"/>
      <c r="E174" s="151">
        <f t="shared" si="2"/>
        <v>108</v>
      </c>
    </row>
    <row r="175" spans="1:5" ht="24" hidden="1" customHeight="1" x14ac:dyDescent="0.25">
      <c r="A175" s="111"/>
      <c r="B175" s="407"/>
      <c r="C175" s="408"/>
      <c r="D175" s="409"/>
      <c r="E175" s="151">
        <f t="shared" si="2"/>
        <v>109</v>
      </c>
    </row>
    <row r="176" spans="1:5" ht="24" hidden="1" customHeight="1" x14ac:dyDescent="0.25">
      <c r="A176" s="111"/>
      <c r="B176" s="407"/>
      <c r="C176" s="408"/>
      <c r="D176" s="409"/>
      <c r="E176" s="151">
        <f t="shared" si="2"/>
        <v>110</v>
      </c>
    </row>
    <row r="177" spans="1:5" ht="24" hidden="1" customHeight="1" x14ac:dyDescent="0.25">
      <c r="A177" s="111"/>
      <c r="B177" s="407"/>
      <c r="C177" s="408"/>
      <c r="D177" s="409"/>
      <c r="E177" s="151">
        <f t="shared" si="2"/>
        <v>111</v>
      </c>
    </row>
    <row r="178" spans="1:5" ht="24" hidden="1" customHeight="1" x14ac:dyDescent="0.25">
      <c r="A178" s="111"/>
      <c r="B178" s="407"/>
      <c r="C178" s="408"/>
      <c r="D178" s="409"/>
      <c r="E178" s="151">
        <f t="shared" si="2"/>
        <v>112</v>
      </c>
    </row>
    <row r="179" spans="1:5" ht="24" hidden="1" customHeight="1" x14ac:dyDescent="0.25">
      <c r="A179" s="111"/>
      <c r="B179" s="407"/>
      <c r="C179" s="408"/>
      <c r="D179" s="409"/>
      <c r="E179" s="151">
        <f t="shared" si="2"/>
        <v>113</v>
      </c>
    </row>
    <row r="180" spans="1:5" ht="24" hidden="1" customHeight="1" x14ac:dyDescent="0.25">
      <c r="A180" s="111"/>
      <c r="B180" s="407"/>
      <c r="C180" s="408"/>
      <c r="D180" s="409"/>
      <c r="E180" s="151">
        <f t="shared" si="2"/>
        <v>114</v>
      </c>
    </row>
    <row r="181" spans="1:5" ht="24" hidden="1" customHeight="1" x14ac:dyDescent="0.25">
      <c r="A181" s="111"/>
      <c r="B181" s="407"/>
      <c r="C181" s="408"/>
      <c r="D181" s="409"/>
      <c r="E181" s="151">
        <f t="shared" si="2"/>
        <v>115</v>
      </c>
    </row>
    <row r="182" spans="1:5" ht="24" customHeight="1" x14ac:dyDescent="0.25">
      <c r="E182" s="153"/>
    </row>
    <row r="183" spans="1:5" ht="24" customHeight="1" x14ac:dyDescent="0.25">
      <c r="E183" s="153"/>
    </row>
    <row r="184" spans="1:5" ht="24" customHeight="1" x14ac:dyDescent="0.25">
      <c r="E184" s="153"/>
    </row>
    <row r="185" spans="1:5" ht="24" customHeight="1" x14ac:dyDescent="0.25">
      <c r="E185" s="153"/>
    </row>
    <row r="186" spans="1:5" ht="24" customHeight="1" x14ac:dyDescent="0.25">
      <c r="E186" s="153"/>
    </row>
    <row r="187" spans="1:5" ht="24" customHeight="1" x14ac:dyDescent="0.25">
      <c r="E187" s="153"/>
    </row>
    <row r="188" spans="1:5" ht="24" customHeight="1" x14ac:dyDescent="0.25">
      <c r="E188" s="153"/>
    </row>
    <row r="189" spans="1:5" ht="24" customHeight="1" x14ac:dyDescent="0.25">
      <c r="E189" s="153"/>
    </row>
  </sheetData>
  <sheetProtection password="CBDF" sheet="1" objects="1" scenarios="1" formatRows="0" insertRows="0"/>
  <protectedRanges>
    <protectedRange sqref="E3:M4" name="Intervalo1"/>
  </protectedRanges>
  <mergeCells count="260">
    <mergeCell ref="B18:D18"/>
    <mergeCell ref="L18:M18"/>
    <mergeCell ref="B19:D19"/>
    <mergeCell ref="L19:M19"/>
    <mergeCell ref="B20:D20"/>
    <mergeCell ref="L20:M20"/>
    <mergeCell ref="H16:M16"/>
    <mergeCell ref="H15:M15"/>
    <mergeCell ref="A1:M1"/>
    <mergeCell ref="B2:M2"/>
    <mergeCell ref="D6:E6"/>
    <mergeCell ref="F6:G6"/>
    <mergeCell ref="F7:G7"/>
    <mergeCell ref="D7:E7"/>
    <mergeCell ref="A7:C7"/>
    <mergeCell ref="A3:A4"/>
    <mergeCell ref="B3:C3"/>
    <mergeCell ref="D3:D4"/>
    <mergeCell ref="E3:M4"/>
    <mergeCell ref="A6:C6"/>
    <mergeCell ref="D12:E12"/>
    <mergeCell ref="D13:E13"/>
    <mergeCell ref="D14:E14"/>
    <mergeCell ref="D15:E15"/>
    <mergeCell ref="B21:D21"/>
    <mergeCell ref="L21:M21"/>
    <mergeCell ref="B22:D22"/>
    <mergeCell ref="L22:M22"/>
    <mergeCell ref="B23:D23"/>
    <mergeCell ref="L23:M23"/>
    <mergeCell ref="J52:K52"/>
    <mergeCell ref="D53:H53"/>
    <mergeCell ref="J53:K53"/>
    <mergeCell ref="D52:H52"/>
    <mergeCell ref="B30:D30"/>
    <mergeCell ref="L30:M30"/>
    <mergeCell ref="B31:D31"/>
    <mergeCell ref="L31:M31"/>
    <mergeCell ref="B32:D32"/>
    <mergeCell ref="L32:M32"/>
    <mergeCell ref="B42:D42"/>
    <mergeCell ref="L42:M42"/>
    <mergeCell ref="B43:D43"/>
    <mergeCell ref="L43:M43"/>
    <mergeCell ref="B44:D44"/>
    <mergeCell ref="L44:M44"/>
    <mergeCell ref="B39:D39"/>
    <mergeCell ref="L39:M39"/>
    <mergeCell ref="B24:D24"/>
    <mergeCell ref="L24:M24"/>
    <mergeCell ref="B25:D25"/>
    <mergeCell ref="L26:M26"/>
    <mergeCell ref="B26:D26"/>
    <mergeCell ref="B27:D27"/>
    <mergeCell ref="L27:M27"/>
    <mergeCell ref="B36:D36"/>
    <mergeCell ref="L36:M36"/>
    <mergeCell ref="B37:D37"/>
    <mergeCell ref="L37:M37"/>
    <mergeCell ref="B38:D38"/>
    <mergeCell ref="L38:M38"/>
    <mergeCell ref="B33:D33"/>
    <mergeCell ref="L33:M33"/>
    <mergeCell ref="B34:D34"/>
    <mergeCell ref="L34:M34"/>
    <mergeCell ref="B35:D35"/>
    <mergeCell ref="L35:M35"/>
    <mergeCell ref="B40:D40"/>
    <mergeCell ref="L40:M40"/>
    <mergeCell ref="B41:D41"/>
    <mergeCell ref="L41:M41"/>
    <mergeCell ref="B73:D73"/>
    <mergeCell ref="B74:D74"/>
    <mergeCell ref="B75:D75"/>
    <mergeCell ref="B48:D48"/>
    <mergeCell ref="B45:D45"/>
    <mergeCell ref="L45:M45"/>
    <mergeCell ref="B46:D46"/>
    <mergeCell ref="L46:M46"/>
    <mergeCell ref="B47:D47"/>
    <mergeCell ref="L47:M47"/>
    <mergeCell ref="D63:H63"/>
    <mergeCell ref="I63:M63"/>
    <mergeCell ref="A52:B63"/>
    <mergeCell ref="A50:M50"/>
    <mergeCell ref="B67:D67"/>
    <mergeCell ref="B68:D68"/>
    <mergeCell ref="B69:D69"/>
    <mergeCell ref="B70:D70"/>
    <mergeCell ref="B71:D71"/>
    <mergeCell ref="B72:D72"/>
    <mergeCell ref="D16:E16"/>
    <mergeCell ref="A11:C11"/>
    <mergeCell ref="A12:C12"/>
    <mergeCell ref="A13:C13"/>
    <mergeCell ref="A14:C14"/>
    <mergeCell ref="A15:C15"/>
    <mergeCell ref="A16:C16"/>
    <mergeCell ref="D8:E8"/>
    <mergeCell ref="H9:M9"/>
    <mergeCell ref="D10:E10"/>
    <mergeCell ref="A9:C9"/>
    <mergeCell ref="D9:E9"/>
    <mergeCell ref="H13:M13"/>
    <mergeCell ref="H14:M14"/>
    <mergeCell ref="F13:G13"/>
    <mergeCell ref="F14:G14"/>
    <mergeCell ref="F15:G15"/>
    <mergeCell ref="F16:G16"/>
    <mergeCell ref="H6:M6"/>
    <mergeCell ref="A10:C10"/>
    <mergeCell ref="F10:G10"/>
    <mergeCell ref="H10:M10"/>
    <mergeCell ref="F8:G8"/>
    <mergeCell ref="A8:C8"/>
    <mergeCell ref="F9:G9"/>
    <mergeCell ref="H11:M11"/>
    <mergeCell ref="H12:M12"/>
    <mergeCell ref="F11:G11"/>
    <mergeCell ref="F12:G12"/>
    <mergeCell ref="D11:E11"/>
    <mergeCell ref="A5:M5"/>
    <mergeCell ref="A64:M65"/>
    <mergeCell ref="B66:D66"/>
    <mergeCell ref="A17:M17"/>
    <mergeCell ref="L25:M25"/>
    <mergeCell ref="B28:D28"/>
    <mergeCell ref="L28:M28"/>
    <mergeCell ref="B29:D29"/>
    <mergeCell ref="L29:M29"/>
    <mergeCell ref="H7:M7"/>
    <mergeCell ref="H8:M8"/>
    <mergeCell ref="I59:M59"/>
    <mergeCell ref="D60:H60"/>
    <mergeCell ref="J60:K60"/>
    <mergeCell ref="D61:H61"/>
    <mergeCell ref="J61:K61"/>
    <mergeCell ref="D62:H62"/>
    <mergeCell ref="J62:K62"/>
    <mergeCell ref="D56:H56"/>
    <mergeCell ref="J56:K56"/>
    <mergeCell ref="D57:H57"/>
    <mergeCell ref="J57:K57"/>
    <mergeCell ref="D58:H58"/>
    <mergeCell ref="J58:K58"/>
    <mergeCell ref="L48:M48"/>
    <mergeCell ref="A49:G49"/>
    <mergeCell ref="K49:M49"/>
    <mergeCell ref="D59:H59"/>
    <mergeCell ref="B88:D88"/>
    <mergeCell ref="B89:D89"/>
    <mergeCell ref="B90:D90"/>
    <mergeCell ref="B91:D91"/>
    <mergeCell ref="B92:D92"/>
    <mergeCell ref="A51:M51"/>
    <mergeCell ref="I55:M55"/>
    <mergeCell ref="D54:H54"/>
    <mergeCell ref="J54:K54"/>
    <mergeCell ref="D55:H55"/>
    <mergeCell ref="B93:D93"/>
    <mergeCell ref="B76:D76"/>
    <mergeCell ref="B77:D77"/>
    <mergeCell ref="B78:D78"/>
    <mergeCell ref="B79:D79"/>
    <mergeCell ref="B80:D80"/>
    <mergeCell ref="B81:D81"/>
    <mergeCell ref="B85:D85"/>
    <mergeCell ref="B86:D86"/>
    <mergeCell ref="B87:D87"/>
    <mergeCell ref="B82:D82"/>
    <mergeCell ref="B83:D83"/>
    <mergeCell ref="B84:D84"/>
    <mergeCell ref="B101:D101"/>
    <mergeCell ref="B102:D102"/>
    <mergeCell ref="B103:D103"/>
    <mergeCell ref="B104:D104"/>
    <mergeCell ref="B105:D105"/>
    <mergeCell ref="B106:D106"/>
    <mergeCell ref="B94:D94"/>
    <mergeCell ref="B95:D95"/>
    <mergeCell ref="B96:D96"/>
    <mergeCell ref="B97:D97"/>
    <mergeCell ref="B98:D98"/>
    <mergeCell ref="B99:D99"/>
    <mergeCell ref="B100:D100"/>
    <mergeCell ref="B114:D114"/>
    <mergeCell ref="B115:D115"/>
    <mergeCell ref="B116:D116"/>
    <mergeCell ref="B117:D117"/>
    <mergeCell ref="B118:D118"/>
    <mergeCell ref="B119:D119"/>
    <mergeCell ref="B107:D107"/>
    <mergeCell ref="B108:D108"/>
    <mergeCell ref="B109:D109"/>
    <mergeCell ref="B110:D110"/>
    <mergeCell ref="B111:D111"/>
    <mergeCell ref="B112:D112"/>
    <mergeCell ref="B113:D113"/>
    <mergeCell ref="B126:D126"/>
    <mergeCell ref="B127:D127"/>
    <mergeCell ref="B128:D128"/>
    <mergeCell ref="B129:D129"/>
    <mergeCell ref="B130:D130"/>
    <mergeCell ref="B131:D131"/>
    <mergeCell ref="B120:D120"/>
    <mergeCell ref="B121:D121"/>
    <mergeCell ref="B122:D122"/>
    <mergeCell ref="B123:D123"/>
    <mergeCell ref="B124:D124"/>
    <mergeCell ref="B125:D125"/>
    <mergeCell ref="B138:D138"/>
    <mergeCell ref="B139:D139"/>
    <mergeCell ref="B140:D140"/>
    <mergeCell ref="B141:D141"/>
    <mergeCell ref="B142:D142"/>
    <mergeCell ref="B143:D143"/>
    <mergeCell ref="B132:D132"/>
    <mergeCell ref="B133:D133"/>
    <mergeCell ref="B134:D134"/>
    <mergeCell ref="B135:D135"/>
    <mergeCell ref="B136:D136"/>
    <mergeCell ref="B137:D137"/>
    <mergeCell ref="B150:D150"/>
    <mergeCell ref="B151:D151"/>
    <mergeCell ref="B152:D152"/>
    <mergeCell ref="B153:D153"/>
    <mergeCell ref="B154:D154"/>
    <mergeCell ref="B155:D155"/>
    <mergeCell ref="B144:D144"/>
    <mergeCell ref="B145:D145"/>
    <mergeCell ref="B146:D146"/>
    <mergeCell ref="B147:D147"/>
    <mergeCell ref="B148:D148"/>
    <mergeCell ref="B149:D149"/>
    <mergeCell ref="B162:D162"/>
    <mergeCell ref="B163:D163"/>
    <mergeCell ref="B164:D164"/>
    <mergeCell ref="B165:D165"/>
    <mergeCell ref="B166:D166"/>
    <mergeCell ref="B167:D167"/>
    <mergeCell ref="B156:D156"/>
    <mergeCell ref="B157:D157"/>
    <mergeCell ref="B158:D158"/>
    <mergeCell ref="B159:D159"/>
    <mergeCell ref="B160:D160"/>
    <mergeCell ref="B161:D161"/>
    <mergeCell ref="B180:D180"/>
    <mergeCell ref="B181:D181"/>
    <mergeCell ref="B174:D174"/>
    <mergeCell ref="B175:D175"/>
    <mergeCell ref="B176:D176"/>
    <mergeCell ref="B177:D177"/>
    <mergeCell ref="B178:D178"/>
    <mergeCell ref="B179:D179"/>
    <mergeCell ref="B168:D168"/>
    <mergeCell ref="B169:D169"/>
    <mergeCell ref="B170:D170"/>
    <mergeCell ref="B171:D171"/>
    <mergeCell ref="B172:D172"/>
    <mergeCell ref="B173:D173"/>
  </mergeCells>
  <conditionalFormatting sqref="B3:B4 D3">
    <cfRule type="cellIs" dxfId="3" priority="5" operator="equal">
      <formula>0</formula>
    </cfRule>
  </conditionalFormatting>
  <conditionalFormatting sqref="C52:C55">
    <cfRule type="cellIs" dxfId="2" priority="3" operator="equal">
      <formula>0</formula>
    </cfRule>
  </conditionalFormatting>
  <conditionalFormatting sqref="C56:C59">
    <cfRule type="cellIs" dxfId="1" priority="2" operator="equal">
      <formula>0</formula>
    </cfRule>
  </conditionalFormatting>
  <conditionalFormatting sqref="C60:C63">
    <cfRule type="cellIs" dxfId="0" priority="1" operator="equal">
      <formula>0</formula>
    </cfRule>
  </conditionalFormatting>
  <pageMargins left="0.23622047244094491" right="0.23622047244094491" top="0.39370078740157483" bottom="0.39370078740157483" header="0.31496062992125984" footer="0.31496062992125984"/>
  <pageSetup paperSize="9" scale="51" fitToHeight="0" orientation="landscape" r:id="rId1"/>
  <rowBreaks count="1" manualBreakCount="1">
    <brk id="49" max="1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8" r:id="rId4" name="Check Box 2">
              <controlPr defaultSize="0" autoFill="0" autoLine="0" autoPict="0">
                <anchor moveWithCells="1">
                  <from>
                    <xdr:col>1</xdr:col>
                    <xdr:colOff>76200</xdr:colOff>
                    <xdr:row>2</xdr:row>
                    <xdr:rowOff>47625</xdr:rowOff>
                  </from>
                  <to>
                    <xdr:col>1</xdr:col>
                    <xdr:colOff>638175</xdr:colOff>
                    <xdr:row>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5" name="Check Box 3">
              <controlPr defaultSize="0" autoFill="0" autoLine="0" autoPict="0">
                <anchor moveWithCells="1">
                  <from>
                    <xdr:col>1</xdr:col>
                    <xdr:colOff>76200</xdr:colOff>
                    <xdr:row>2</xdr:row>
                    <xdr:rowOff>285750</xdr:rowOff>
                  </from>
                  <to>
                    <xdr:col>1</xdr:col>
                    <xdr:colOff>571500</xdr:colOff>
                    <xdr:row>3</xdr:row>
                    <xdr:rowOff>295275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'Base de cálculo'!$F$3:$F$7</xm:f>
          </x14:formula1>
          <xm:sqref>J19:J48</xm:sqref>
        </x14:dataValidation>
        <x14:dataValidation type="list" allowBlank="1" showInputMessage="1" showErrorMessage="1">
          <x14:formula1>
            <xm:f>'Base de cálculo'!$A$2:$A$4</xm:f>
          </x14:formula1>
          <xm:sqref>I19:I48</xm:sqref>
        </x14:dataValidation>
        <x14:dataValidation type="list" allowBlank="1" showInputMessage="1" showErrorMessage="1">
          <x14:formula1>
            <xm:f>'Base de cálculo'!$G$2:$G$3</xm:f>
          </x14:formula1>
          <xm:sqref>K19:K48</xm:sqref>
        </x14:dataValidation>
        <x14:dataValidation type="list" allowBlank="1" showInputMessage="1" showErrorMessage="1">
          <x14:formula1>
            <xm:f>'Base de cálculo'!$AH$2:$AH$4</xm:f>
          </x14:formula1>
          <xm:sqref>B67:D112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Base de cálculo</vt:lpstr>
      <vt:lpstr>Proposta</vt:lpstr>
      <vt:lpstr>Relatório final.</vt:lpstr>
      <vt:lpstr>Proposta!Area_de_impressao</vt:lpstr>
      <vt:lpstr>'Relatório final.'!Area_de_impressao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Enny Silvério</dc:creator>
  <cp:lastModifiedBy>Enny Silvério</cp:lastModifiedBy>
  <cp:lastPrinted>2017-02-17T10:05:15Z</cp:lastPrinted>
  <dcterms:created xsi:type="dcterms:W3CDTF">2017-01-19T17:32:38Z</dcterms:created>
  <dcterms:modified xsi:type="dcterms:W3CDTF">2017-03-07T13:28:38Z</dcterms:modified>
</cp:coreProperties>
</file>